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urgaliyev.OMG\Desktop\Локализация произ-ва по п. 73\"/>
    </mc:Choice>
  </mc:AlternateContent>
  <bookViews>
    <workbookView xWindow="0" yWindow="0" windowWidth="21570" windowHeight="8085"/>
  </bookViews>
  <sheets>
    <sheet name="Лист1" sheetId="1" r:id="rId1"/>
  </sheets>
  <definedNames>
    <definedName name="_ftn1" localSheetId="0">Лист1!#REF!</definedName>
    <definedName name="_ftn2" localSheetId="0">Лист1!#REF!</definedName>
    <definedName name="_ftnref1" localSheetId="0">Лист1!$H$3</definedName>
    <definedName name="_ftnref2" localSheetId="0">Лист1!#REF!</definedName>
    <definedName name="_xlnm._FilterDatabase" localSheetId="0" hidden="1">Лист1!$A$5:$X$79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 i="1" l="1"/>
  <c r="K6" i="1"/>
  <c r="L6" i="1"/>
  <c r="M6" i="1"/>
  <c r="N6" i="1"/>
  <c r="O6" i="1"/>
  <c r="P6" i="1"/>
  <c r="J69" i="1"/>
  <c r="K69" i="1"/>
  <c r="L69" i="1"/>
  <c r="M69" i="1"/>
  <c r="N69" i="1"/>
  <c r="O69" i="1"/>
  <c r="P69" i="1"/>
  <c r="I69" i="1"/>
  <c r="J61" i="1"/>
  <c r="K61" i="1"/>
  <c r="L61" i="1"/>
  <c r="M61" i="1"/>
  <c r="N61" i="1"/>
  <c r="O61" i="1"/>
  <c r="P61" i="1"/>
  <c r="I61" i="1"/>
  <c r="J58" i="1"/>
  <c r="K58" i="1"/>
  <c r="L58" i="1"/>
  <c r="M58" i="1"/>
  <c r="N58" i="1"/>
  <c r="O58" i="1"/>
  <c r="P58" i="1"/>
  <c r="I58" i="1"/>
  <c r="J55" i="1"/>
  <c r="K55" i="1"/>
  <c r="L55" i="1"/>
  <c r="M55" i="1"/>
  <c r="N55" i="1"/>
  <c r="O55" i="1"/>
  <c r="P55" i="1"/>
  <c r="I55" i="1"/>
  <c r="J45" i="1"/>
  <c r="K45" i="1"/>
  <c r="L45" i="1"/>
  <c r="M45" i="1"/>
  <c r="N45" i="1"/>
  <c r="O45" i="1"/>
  <c r="P45" i="1"/>
  <c r="I45" i="1"/>
  <c r="J41" i="1"/>
  <c r="K41" i="1"/>
  <c r="L41" i="1"/>
  <c r="M41" i="1"/>
  <c r="N41" i="1"/>
  <c r="O41" i="1"/>
  <c r="P41" i="1"/>
  <c r="I41" i="1"/>
  <c r="J23" i="1"/>
  <c r="K23" i="1"/>
  <c r="L23" i="1"/>
  <c r="M23" i="1"/>
  <c r="N23" i="1"/>
  <c r="O23" i="1"/>
  <c r="P23" i="1"/>
  <c r="I23" i="1"/>
  <c r="J14" i="1"/>
  <c r="K14" i="1"/>
  <c r="L14" i="1"/>
  <c r="M14" i="1"/>
  <c r="N14" i="1"/>
  <c r="O14" i="1"/>
  <c r="P14" i="1"/>
  <c r="I14" i="1"/>
  <c r="J11" i="1"/>
  <c r="K11" i="1"/>
  <c r="L11" i="1"/>
  <c r="M11" i="1"/>
  <c r="N11" i="1"/>
  <c r="O11" i="1"/>
  <c r="P11" i="1"/>
  <c r="I11" i="1"/>
  <c r="I6" i="1"/>
  <c r="Q71" i="1"/>
  <c r="R71" i="1"/>
  <c r="Q72" i="1"/>
  <c r="R72" i="1"/>
  <c r="Q73" i="1"/>
  <c r="R73" i="1"/>
  <c r="Q74" i="1"/>
  <c r="R74" i="1"/>
  <c r="Q75" i="1"/>
  <c r="R75" i="1"/>
  <c r="Q76" i="1"/>
  <c r="R76" i="1"/>
  <c r="Q77" i="1"/>
  <c r="R77" i="1"/>
  <c r="Q78" i="1"/>
  <c r="R78" i="1"/>
  <c r="R70" i="1"/>
  <c r="Q70" i="1"/>
  <c r="R68" i="1"/>
  <c r="Q68" i="1"/>
  <c r="Q63" i="1"/>
  <c r="R63" i="1"/>
  <c r="Q64" i="1"/>
  <c r="R64" i="1"/>
  <c r="Q65" i="1"/>
  <c r="R65" i="1"/>
  <c r="Q66" i="1"/>
  <c r="R66" i="1"/>
  <c r="Q67" i="1"/>
  <c r="R67" i="1"/>
  <c r="R62" i="1"/>
  <c r="Q62" i="1"/>
  <c r="R60" i="1"/>
  <c r="Q60" i="1"/>
  <c r="R59" i="1"/>
  <c r="Q59" i="1"/>
  <c r="R57" i="1"/>
  <c r="Q57" i="1"/>
  <c r="R56" i="1"/>
  <c r="Q56" i="1"/>
  <c r="R54" i="1"/>
  <c r="Q47" i="1"/>
  <c r="R47" i="1"/>
  <c r="Q48" i="1"/>
  <c r="R48" i="1"/>
  <c r="Q49" i="1"/>
  <c r="R49" i="1"/>
  <c r="Q50" i="1"/>
  <c r="R50" i="1"/>
  <c r="Q51" i="1"/>
  <c r="R51" i="1"/>
  <c r="Q52" i="1"/>
  <c r="R52" i="1"/>
  <c r="Q53" i="1"/>
  <c r="R53" i="1"/>
  <c r="Q54" i="1"/>
  <c r="R46" i="1"/>
  <c r="Q46" i="1"/>
  <c r="R44" i="1"/>
  <c r="Q44" i="1"/>
  <c r="Q43" i="1"/>
  <c r="R43" i="1"/>
  <c r="R42" i="1"/>
  <c r="Q42" i="1"/>
  <c r="R40" i="1"/>
  <c r="Q40" i="1"/>
  <c r="R38" i="1"/>
  <c r="Q38" i="1"/>
  <c r="R36" i="1"/>
  <c r="Q36" i="1"/>
  <c r="R34" i="1"/>
  <c r="Q34" i="1"/>
  <c r="Q25" i="1"/>
  <c r="R25" i="1"/>
  <c r="Q26" i="1"/>
  <c r="R26" i="1"/>
  <c r="Q27" i="1"/>
  <c r="R27" i="1"/>
  <c r="Q28" i="1"/>
  <c r="R28" i="1"/>
  <c r="Q29" i="1"/>
  <c r="R29" i="1"/>
  <c r="Q30" i="1"/>
  <c r="R30" i="1"/>
  <c r="Q31" i="1"/>
  <c r="R31" i="1"/>
  <c r="Q32" i="1"/>
  <c r="R32" i="1"/>
  <c r="R24" i="1"/>
  <c r="Q24" i="1"/>
  <c r="R22" i="1"/>
  <c r="Q22" i="1"/>
  <c r="Q16" i="1"/>
  <c r="R16" i="1"/>
  <c r="Q17" i="1"/>
  <c r="R17" i="1"/>
  <c r="Q18" i="1"/>
  <c r="R18" i="1"/>
  <c r="Q19" i="1"/>
  <c r="R19" i="1"/>
  <c r="Q20" i="1"/>
  <c r="R20" i="1"/>
  <c r="Q21" i="1"/>
  <c r="R21" i="1"/>
  <c r="R15" i="1"/>
  <c r="Q15" i="1"/>
  <c r="R13" i="1"/>
  <c r="Q13" i="1"/>
  <c r="R12" i="1"/>
  <c r="Q12" i="1"/>
  <c r="R10" i="1"/>
  <c r="Q10" i="1"/>
  <c r="R9" i="1"/>
  <c r="Q9" i="1"/>
  <c r="R8" i="1"/>
  <c r="Q8" i="1"/>
  <c r="R7" i="1"/>
  <c r="Q7" i="1"/>
  <c r="Q58" i="1" l="1"/>
  <c r="R58" i="1"/>
  <c r="Q55" i="1"/>
  <c r="R55" i="1"/>
  <c r="R14" i="1"/>
  <c r="Q41" i="1"/>
  <c r="Q11" i="1"/>
  <c r="R23" i="1"/>
  <c r="R69" i="1"/>
  <c r="R61" i="1"/>
  <c r="Q69" i="1"/>
  <c r="R11" i="1"/>
  <c r="R41" i="1"/>
  <c r="R45" i="1"/>
  <c r="Q61" i="1"/>
  <c r="Q14" i="1"/>
  <c r="Q23" i="1"/>
  <c r="Q45" i="1"/>
  <c r="R6" i="1"/>
  <c r="Q6" i="1"/>
  <c r="X5" i="1" l="1"/>
  <c r="W5" i="1"/>
  <c r="V5" i="1"/>
  <c r="R39" i="1" l="1"/>
  <c r="Q39" i="1"/>
  <c r="P37" i="1"/>
  <c r="O37" i="1"/>
  <c r="O79" i="1" s="1"/>
  <c r="N37" i="1"/>
  <c r="M37" i="1"/>
  <c r="M79" i="1" s="1"/>
  <c r="L37" i="1"/>
  <c r="K37" i="1"/>
  <c r="K79" i="1" s="1"/>
  <c r="J37" i="1"/>
  <c r="I37" i="1"/>
  <c r="I79" i="1" s="1"/>
  <c r="R35" i="1"/>
  <c r="Q35" i="1"/>
  <c r="R33" i="1"/>
  <c r="Q33" i="1"/>
  <c r="R37" i="1" l="1"/>
  <c r="Q37" i="1"/>
  <c r="Q79" i="1" s="1"/>
  <c r="A5" i="1" l="1"/>
  <c r="B5" i="1"/>
  <c r="C5" i="1"/>
  <c r="D5" i="1"/>
  <c r="E5" i="1"/>
  <c r="F5" i="1"/>
  <c r="G5" i="1"/>
  <c r="H5" i="1"/>
  <c r="I5" i="1"/>
  <c r="J5" i="1"/>
  <c r="K5" i="1"/>
  <c r="L5" i="1"/>
  <c r="M5" i="1"/>
  <c r="N5" i="1"/>
  <c r="O5" i="1"/>
  <c r="P5" i="1"/>
  <c r="Q5" i="1"/>
  <c r="R5" i="1"/>
  <c r="S5" i="1"/>
  <c r="T5" i="1"/>
  <c r="U5" i="1"/>
</calcChain>
</file>

<file path=xl/sharedStrings.xml><?xml version="1.0" encoding="utf-8"?>
<sst xmlns="http://schemas.openxmlformats.org/spreadsheetml/2006/main" count="573" uniqueCount="251">
  <si>
    <t>№ п/п</t>
  </si>
  <si>
    <t>Наименование товара</t>
  </si>
  <si>
    <t>Код ЕНС ТРУ</t>
  </si>
  <si>
    <t>Единица измерения</t>
  </si>
  <si>
    <t>Заказчики</t>
  </si>
  <si>
    <t>Страна происхождения товара</t>
  </si>
  <si>
    <t>Наименование завода-изготовителя</t>
  </si>
  <si>
    <t>Объем в натуральном выражении</t>
  </si>
  <si>
    <t>Техническая спецификация</t>
  </si>
  <si>
    <t>НКТ, в тоннах</t>
  </si>
  <si>
    <t>НКТ с защитным покрытием, в тоннах</t>
  </si>
  <si>
    <t>Насосная штанга</t>
  </si>
  <si>
    <t>Задвижки</t>
  </si>
  <si>
    <t xml:space="preserve">Редуктора </t>
  </si>
  <si>
    <t xml:space="preserve">Станок качалка </t>
  </si>
  <si>
    <t>Арматура устьевая, АФК</t>
  </si>
  <si>
    <t>Арматура с кабельным вводом АФК1-65х21</t>
  </si>
  <si>
    <t>Емкости</t>
  </si>
  <si>
    <t>Насосы</t>
  </si>
  <si>
    <t>Печи</t>
  </si>
  <si>
    <t>Ключи и инструменты ПРС и КРС</t>
  </si>
  <si>
    <t>Электродвигатели</t>
  </si>
  <si>
    <t>Труба НКТ 73х5,5-Д гл. с защ. покр.</t>
  </si>
  <si>
    <t>Труба НКТ 89х6,5-Д гл. с защ. покр.</t>
  </si>
  <si>
    <t>Объем в стоимостном выражении (тыс.тенге)</t>
  </si>
  <si>
    <t>Т</t>
  </si>
  <si>
    <t>Наименование по коду ЕНС ТРУ</t>
  </si>
  <si>
    <t>Краткая характеристика по коду ЕНС ТРУ</t>
  </si>
  <si>
    <t>Дополнительная характеристика</t>
  </si>
  <si>
    <t>ОМГ</t>
  </si>
  <si>
    <t>KZ</t>
  </si>
  <si>
    <t>242012.200.010026</t>
  </si>
  <si>
    <t>Труба насосно-компрессорная</t>
  </si>
  <si>
    <t>стальная, диаметр 51-100 мм</t>
  </si>
  <si>
    <t>Труба НКТ 60х5-Д гл.</t>
  </si>
  <si>
    <t>Труба НКТ 73х5,5-Д В</t>
  </si>
  <si>
    <t>Труба НКТ 73х5,5-Д гладкая</t>
  </si>
  <si>
    <t>Труба НКТ 89х6,5-Д гладкая</t>
  </si>
  <si>
    <t>Штанга ШН 19-8000-Д</t>
  </si>
  <si>
    <t>Штанга ШН 19-8000-Д со скреб./цент.</t>
  </si>
  <si>
    <t>Штанга ШН 22-500-Д</t>
  </si>
  <si>
    <t>Штанга ШН 22-1000-Д</t>
  </si>
  <si>
    <t>Штанга ШН 22-1500-Д</t>
  </si>
  <si>
    <t>Штанга ШН 22-2000-Д</t>
  </si>
  <si>
    <t>Штанга ШН 22-8000-Д</t>
  </si>
  <si>
    <t>Штанга ШН 22-8000-Д со скреб./цент.</t>
  </si>
  <si>
    <t>ШТ</t>
  </si>
  <si>
    <t>281220.900.000028</t>
  </si>
  <si>
    <t>Штанга</t>
  </si>
  <si>
    <t>для глубинного штангового насоса</t>
  </si>
  <si>
    <t>Задвижка фл. DN50 PN25 30с15нж с КОФ</t>
  </si>
  <si>
    <t>Задвижка фл. DN50 PN40 30с15нж с КОФ</t>
  </si>
  <si>
    <t>Задвижка фл. DN65 PN210 30лс45нж</t>
  </si>
  <si>
    <t>Задвижка фл. DN80 PN40 30с15нж с КОФ</t>
  </si>
  <si>
    <t>Задвижка фл. DN100 PN160 30лс45нж</t>
  </si>
  <si>
    <t>Задвижка фл. DN150 PN25 30лс64нж</t>
  </si>
  <si>
    <t>Задвижка фл. DN150 PN40 30лс15нж</t>
  </si>
  <si>
    <t>Задвижка фл. DN150 PN160 30лс45нж</t>
  </si>
  <si>
    <t>Задвижка фл. DN200 PN40 30лс15нж</t>
  </si>
  <si>
    <t>281413.350.000005</t>
  </si>
  <si>
    <t>Задвижка</t>
  </si>
  <si>
    <t>клиновая, стальная, условный проход до 50 мм</t>
  </si>
  <si>
    <t>281413.350.000006</t>
  </si>
  <si>
    <t>клиновая, стальная, условный проход 50-450 мм</t>
  </si>
  <si>
    <t>Редуктор Ц2НШ-750</t>
  </si>
  <si>
    <t>281331.000.000197</t>
  </si>
  <si>
    <t>Редуктор</t>
  </si>
  <si>
    <t>для станка-качалки</t>
  </si>
  <si>
    <t>КМП</t>
  </si>
  <si>
    <t>281331.000.000056</t>
  </si>
  <si>
    <t>Станок-качалка</t>
  </si>
  <si>
    <t>тип СК</t>
  </si>
  <si>
    <t>Арматура АУШГН-65х21 УХЛ</t>
  </si>
  <si>
    <t>281413.900.000027</t>
  </si>
  <si>
    <t>Арматура</t>
  </si>
  <si>
    <t>штангонасосная, рабочее давление 70-140 мПа, условный проход ствола 80-100 мм</t>
  </si>
  <si>
    <t>281411.390.000010</t>
  </si>
  <si>
    <t>фонтанная, рабочее давление 1-14 мПа, условный проход ствола 81-100 мм</t>
  </si>
  <si>
    <t>Емкость для питьевой воды 10м3 ст.</t>
  </si>
  <si>
    <t>Емкость 25м3 ст.</t>
  </si>
  <si>
    <t>Емкость для воды 5м3 ст.</t>
  </si>
  <si>
    <t>Емкость</t>
  </si>
  <si>
    <t>259929.910.000000</t>
  </si>
  <si>
    <t>для хранения продуктов питания, стальная</t>
  </si>
  <si>
    <t>252911.300.000001</t>
  </si>
  <si>
    <t>из цветных металлов</t>
  </si>
  <si>
    <t>Насос</t>
  </si>
  <si>
    <t>282113.600.000025</t>
  </si>
  <si>
    <t>Нагреватель устьевой</t>
  </si>
  <si>
    <t>для нагрева нефти и нефтяной эмульсии</t>
  </si>
  <si>
    <t>ПЕЧЬ УН-0.2М3 с теплоизоляцией</t>
  </si>
  <si>
    <t>Подогреватель путевой ПП-0,63</t>
  </si>
  <si>
    <t>282112.900.000023</t>
  </si>
  <si>
    <t>Подогреватель путевой</t>
  </si>
  <si>
    <t>с промежуточным теплоносителем</t>
  </si>
  <si>
    <t>Электродвигатель 5АИ63В4 0,37/890</t>
  </si>
  <si>
    <t>Электродвигатель 0,4кВ 2,2кВт 1500об/мин</t>
  </si>
  <si>
    <t>Электродвигатель 5А200L6 30кВт 1000</t>
  </si>
  <si>
    <t>Электродвигатель 4АМ250М6 55кВт 1000</t>
  </si>
  <si>
    <t>ИТОГО:</t>
  </si>
  <si>
    <t>ТОО Каскор-Машзавод, ТОО KSP Steеl, ТОО КЗНО, ТОО QazExpoCentre - Pipe</t>
  </si>
  <si>
    <t>АО Мунаймаш, АО АЗНО, ТОО АМЗ, ТОО Каскор-Машзавод</t>
  </si>
  <si>
    <t>ТОО ПЗТА</t>
  </si>
  <si>
    <t>ТОО ПетроМашЗавод, ТОО ПЗТА, ТОО Завод КазАрматура, ТОО Техснабэлектрикс, АО УЗПА</t>
  </si>
  <si>
    <t>ПК УЛМЗ, ТОО Мэйкер, ТОО АМЗ, АО АЗТМ</t>
  </si>
  <si>
    <t>ПК УЛМЗ, ТОО Мэйкер, ТОО OSS Kazakhstan, ТОО АМЗ, АО АЗТМ</t>
  </si>
  <si>
    <t>ТОО Завод КазАрматура, АО УЗПА</t>
  </si>
  <si>
    <t>ТОО ПетроМашЗавод, ТОО Завод КазАрматура, АО УЗПА</t>
  </si>
  <si>
    <t>ТОО КЭММ-2030, ТОО Industrial Asia, ТОО КАЗФИТИНГПЛАСТ, ТОО КазПромБезопасность ПВ, ТОО Каскор-Машзавод, ТОО Техносервис-инжиниринг</t>
  </si>
  <si>
    <t>ТОО Industrial Asia, ТОО КАЗФИТИНГПЛАСТ, ТОО Каскор-Машзавод, ТОО Omega Prof KZ</t>
  </si>
  <si>
    <t>ТОО Логос Инжениринг, ТОО ЭкоЭкспресс Актобе, ТОО Каскор-Машзавод, ТОО ДИН-МАШ, ТОО Казахстанский производственный комплекс</t>
  </si>
  <si>
    <t>ТОО АЗМ Нефтемаш, ТОО Логос Инжениринг, ТОО ЭкоЭкспресс Актобе, ТОО ДИН-МАШ, ТОО Казахстанский производственный комплекс</t>
  </si>
  <si>
    <t>Насос НБ-125</t>
  </si>
  <si>
    <t>Насос консольн.100-65-250с эл/дв45квт</t>
  </si>
  <si>
    <t>Насос К100-80-160</t>
  </si>
  <si>
    <t>НАСОС КОНСОЛ.МОНОБЛОЧН. КМ 50/32 С ЭЛ.ДВ</t>
  </si>
  <si>
    <t>Насос ЦНС 300-300 с э/д 400/1500</t>
  </si>
  <si>
    <t>Насос ЦНСк 60-198</t>
  </si>
  <si>
    <t>Насос НВ-Е-50/50-3-В-55 У2</t>
  </si>
  <si>
    <t>Насос ЦНС 180-1422</t>
  </si>
  <si>
    <t>Насос НМШ 5-25</t>
  </si>
  <si>
    <t>289261.300.000197</t>
  </si>
  <si>
    <t>Насос промывочный</t>
  </si>
  <si>
    <t>для буровой установки</t>
  </si>
  <si>
    <t>281314.130.000000</t>
  </si>
  <si>
    <t>для воды и других чистых, химически нейтральных жидкостей, консольный одноступенчатый, подача до 300 м3/ч</t>
  </si>
  <si>
    <t>281314.900.000051</t>
  </si>
  <si>
    <t>для воды и других чистых, химически нейтральных жидкостей, многоступенчатый секционный, подача 30-1500 м3/ч</t>
  </si>
  <si>
    <t>281314.100.000003</t>
  </si>
  <si>
    <t>Агрегат электронасосный</t>
  </si>
  <si>
    <t>центробежный, скважинный</t>
  </si>
  <si>
    <t>281314.900.000088</t>
  </si>
  <si>
    <t>общего применения, шестеренный, подача до 20 м3/ч</t>
  </si>
  <si>
    <t>ТОО АМЗ, АО АЗТМ</t>
  </si>
  <si>
    <t>ТОО ГЗНО</t>
  </si>
  <si>
    <t>ТОО ГЗНО, ТОО ПК ЦелинМаш, ТОО Мэйкер</t>
  </si>
  <si>
    <t>ТОО Куду Индастриз Казахстан, ТОО Қазақ Мұнай Сервис, ТОО АНСК</t>
  </si>
  <si>
    <t>271124.500.000001</t>
  </si>
  <si>
    <t>Электродвигатель переменного тока</t>
  </si>
  <si>
    <t>асинхронный, многофазный, мощность более 7,5 кВт, но не более 37 кВт</t>
  </si>
  <si>
    <t>271124.700.000002</t>
  </si>
  <si>
    <t>асинхронный, многофазный, мощность более 37 кВт, но не более 75 кВт</t>
  </si>
  <si>
    <t>Электродвигатель 1RQ1450-2JB60-Z 1250</t>
  </si>
  <si>
    <t>271125.900.000002</t>
  </si>
  <si>
    <t>асинхронный, многофазный, мощность свыше 750 кВт</t>
  </si>
  <si>
    <t>271110.100.000001</t>
  </si>
  <si>
    <t>асинхронный, многофазный, мощность до 0,75 кВт</t>
  </si>
  <si>
    <t>Электродвигатель 1ВАО-450 М-6 200/1000</t>
  </si>
  <si>
    <t>Электродвигатель 1ВАО-450M-4 250/1500</t>
  </si>
  <si>
    <t>Электродвигатель 1ВАО-450LA-4 315/1500</t>
  </si>
  <si>
    <t>Электродвигатель 1ВАО-450LB4 400/1500</t>
  </si>
  <si>
    <t>271125.400.000002</t>
  </si>
  <si>
    <t>асинхронный, многофазный, мощность более 75 кВт, но не более 375 кВт</t>
  </si>
  <si>
    <t>Ключ трубный прямой L48"</t>
  </si>
  <si>
    <t>Ключ трубный КОТ 89-132</t>
  </si>
  <si>
    <t>Ключ трубный КОТ 48-89</t>
  </si>
  <si>
    <t>Ключ штанговый КШ 19-22</t>
  </si>
  <si>
    <t>Ключ штанговый круговой КШК 16-25</t>
  </si>
  <si>
    <t>Ключ штанговый ударный КШУ-19/22</t>
  </si>
  <si>
    <t>257330.300.000002</t>
  </si>
  <si>
    <t>Ключ</t>
  </si>
  <si>
    <t>гаечный, разводной</t>
  </si>
  <si>
    <t>257330.300.000018</t>
  </si>
  <si>
    <t>трубный, шарнирный</t>
  </si>
  <si>
    <t>257330.300.000019</t>
  </si>
  <si>
    <t>трубный, штанговый</t>
  </si>
  <si>
    <t>289212.500.000001</t>
  </si>
  <si>
    <t>для свинчивания/развинчивания насосных штанг</t>
  </si>
  <si>
    <t>257330.300.000014</t>
  </si>
  <si>
    <t>трубный, рычажный</t>
  </si>
  <si>
    <t>Ключ труб. рычажный 2,5"</t>
  </si>
  <si>
    <t>Отводы стальные</t>
  </si>
  <si>
    <t>242040.500.000010</t>
  </si>
  <si>
    <t>Отвод</t>
  </si>
  <si>
    <t>стальной, крутоизогнутый, диаметр до 65 мм, исполнение 2</t>
  </si>
  <si>
    <t>Отвод к/и 90град. 57х6мм Ст20</t>
  </si>
  <si>
    <t>242040.500.000006</t>
  </si>
  <si>
    <t>стальной, крутоизогнутый, диаметр 201-450 мм, исполнение 1</t>
  </si>
  <si>
    <t>Отвод к/и 90град. 325х14мм Ст20</t>
  </si>
  <si>
    <t>ТОО ПЗТА, ТОО КАЗФИТИНГПЛАСТ</t>
  </si>
  <si>
    <t>Перечень товаров для отбора потенциальных инвесторов (поставщиков), гарантирующих организацию производства товаров на территории г. Жанаозен для АО "Озенмунайгаз"</t>
  </si>
  <si>
    <t>Ключ штанговый (КШ) ударный КШУ-19/22 предназначен для свинчивания и развинчивания резьбовых (муфтовых) соединений насосных штанг в колонне ударным способом с гарантированным усилием, без необходимости наращивания рукоятки.
Ключи для насосных штанг изготовлены из высококачественной, термообработанной легированной стали, должны иметь гладкую "молоточковую оснастку" для быстрого размыкания жёсткого резьбового соединения  насосных штанг.
 Характеристика,не более;
Допустимый крутящий момент,кГс*м
- При закручивании (раскручивании) – 200,
- При ударе – 500,
Допустимая нагрузка на рукоятке, кГс
- При закручивании (раскручивании) – 415,
- При ударе – 1040,
Длина рукоятки, мм (дюйм) – 480 (19)
Масса не более, кг – 2,4.
Обработан антикоррозионным химическим составом.</t>
  </si>
  <si>
    <t>Насос буровой (поршневой) НБ-125 со шкивом, компенсатором и предохранительным клапаном, нагнетательными фланцами, на раме -  соответственно.
Назначение: Для перекачивания водно-нефтяной жидкости, для комплектации нефтепромысловых и геологоразведочных агрегатов.
Технические характеристики насоса: 
мощность 125 кВт; 
идеальная подача (наибольшая) - 64 м3/час; 
предельное давление - 17 МПа;
вакуумическая высота всасывания - 3 м; 
диаметр шкива - 1000 мм;
частота вращения трансмиссионного вала - 337, 511 об/мин; 
диаметр нагнетательного патрубка - 80 мм;
диаметр всасывающего патрубка -100 мм;
диаметры гильзы (втулка) - 127 мм.
При поставке оборудования в комплектность ЗИП (заводская комплектация) одного насоса должно входить:
• съемник для гильзы (втулка) и клапанов;
• паспорт с ремонтными формулярами на насос; 
• руководство по эксплуатации;
• комплект слесарных ключей на все болтовые соединения (от S=12 до S=65);
• Шток поршня ШП 45-750 с гайками -2шт;
• Поршень Ø127мм -2шт;
• Диафрагма компенсатора (резиновая) -1шт;
• РТИ (манжеты для клапанов - 8шт, крышки клапана-8шт, лобовой крышки - 2шт.);
• Клапан игольчатый в сборе - 8шт.
Товар должен быть новым (оригинал с завода) и не являться дубликатом или складского хранения изготовлен не ранее 2023 года выпуска.</t>
  </si>
  <si>
    <t>Агрегат электронасосный центробежный предназначен для перекачивания воды производственно-технического назначения (кроме морской) в стационарных условиях температурой от 273 до 358 К (от 0 до 850 С) и других жидкостей сходных с водой по плотности, вязкости и химической активности.  Перекачиваемые жидкости не должны содержать механических примесей по объему 0,1 % и размером более 0,2 мм. Насосы изготавливаются в климатическом исполнении «УХЛ» категории размещения 4 и пригодны для работы как в закрытых помещениях, так и вне помещений. Насосы изготавливаются в общепромышленном не взрывоопасном исполнении. Условное обозначение насосов соответствует ГОСТ 22247-96.
Техническая характеристика:
К – консольный насос;
Подача 100 М3/ч;
Напор 80 М;
Диаметр рабочего колеса (условный), мм 250;
Материал корпуса и крыльчатки – чугун СЧ20;
Вал: сталь;
Допускаемый кавитационный запас, м, не менее: 4,5;
Частота вращения: 3000 об/мин;
Мощность, потребляемая насосом (макс.): 40 кВт;
Давление на входе насоса: 3,5 кгс/см2;
Габаритные размеры, мм не более длина 625; ширина 360; высота 645.
Товар должен быть новым (оригинал с завода) и не являться дубликатом или складского хранения изготовлен не ранее 2023 года выпуска.</t>
  </si>
  <si>
    <t>Насос консольный К100-80-160 с электродвигателем  на раме - центробежные, консольные, одноступенчатые с односторонним подводом жидкости к рабочему колесу, предназначены для перекачивания  воды, производственно-технического назначения (кроме морской) с рН 6...9, температурой от 273 до 358К (от 0до + 85oС) и от 273 до 378К (от 0 до 105oС)  и других жидкостей, сходных с водой по плотности, вязкости и химической активности, содержащих твердые включения размером до 0,2 мм, объемная концентрация которых не превышает 0,1%.
Техническая характеристика:
тип насоса (консольный) - К;
условный диаметр входного патрубка в мм, – 100;
условный диаметр выходного патрубка в мм, – 80;
номинальный диаметр колеса в мм, – 160;
подача - 100 м3/ч; 
напор 32 м; 
Материал корпуса и крыльчатки – чугун СЧ20;
вал – сталь;
мощность электродвигателя - 15 кВт; 
Частота вращение- 3000 об/мин;
Габаритные размеры, мм не менее 600х280х540. 
Товар должен быть новым (оригинал с завода) и не являться дубликатом или складского хранения изготовлен не ранее 2023 года выпуска.</t>
  </si>
  <si>
    <t>Насос консольный моноблочный КМ 50-32 с эл.двиг предназначены для перекачивания в стационарных условиях технической воды (кроме морской) с рН=6 – 9, содержащей механические примеси не более 0,1 % по объему и размером частиц не более 0,2 мм, а также других жидкостей, сходных с водой по плотности и химической активности температурой от минус 10 до + 85 ºС.
Электронасос состоит из центробежного насоса и фланцевого электродвигателя с удлиненным концом вала. Направление вращения вала – по часовой стрелке, если смотреть со стороны электродвигателя
Условное обозначение, где:
КМ - насос горизонтальный консольный моноблочный
50 – диаметр входного патрубка,мм;
32 - диаметр выходного патрубка,мм;
125 – номинальный диаметр рабочего колеса, мм;
Технические характеристики:
Производительность, м3/ч                         12,5;
Напор, м                                                       20;
Мощность, кВт                                            2,2;
Давление на входе, Мпа                        0,35;
КПД  насоса, %                                    58;
Допускаемый кавитационный запас, м 3,5;
Масса, кг                                                34.
Товар должен быть новым (оригинал с завода) и не являться дубликатом или складского хранения изготовлен не ранее 2023 года выпуска.</t>
  </si>
  <si>
    <t>Насос ЦНС 300/300 - центробежный, секционный, горизонтальный, с односоронним расположением рабочих колес. Используется для перекачивания горячей и холодной воды и других чистых химически нейтральных жидкостей  в системах гражданского и промышленного водоснабжения. Насос ЦНС 300/300 в электронасосном агрегате комплектуется электроприводом. 
В качестве привода служит трехфазный общепромышленный асинхронный электродвигатель с короткозамкнутым ротором. Тип привода в электроагрегате - асинхронный двигатель типа А4-450 мощностью 400 кВт/1500 об/мин, напряжение 6000 В, степень защиты IP 23, коробка выводов IP 55, датчик контроля температатуры переднего и заднего подшипника, климатическое исполнения У1.
 Насосный агрегат ЦНС не предназначен для перекачивания горючих, легковоспламеняющихся и агрессивных жидкостей, морской воды, не предназначен для работы во взрывоопасных условиях.
Технические характеристики: 
Насос ЦНС 300/300, Подача, м³/ч - 300. Напор, м - 300. Габаритные размеры:масса насоса, кг-1599, масса агрегата, кг - 3255. Допускаемый кавитационный запас (ДКЗ) - 5,5 м. Уровень звука расстоянии 1 м от насосного секционного агрегата - 108 дБА, патрубки насоса - ДУ-200 мм, уплотнение вала- сальниковая набивка. Детали проточной части ЦНС 300/300 изготовлен из чугуна. Центробежный насос типа ЦНС производится в климатическом исполнении и категории  размещения УХЛ4.
Товар должен быть новым (оригинал с завода) и не являться дубликатом или складского хранения изготовлен не ранее 2023 года выпуска.</t>
  </si>
  <si>
    <t>Центробежный насос многоступенчатый секционный 60-198 на раме предназначены для перекачивания воды. Насос изготавливаются климатическом исполнении УХЛ и Т категории размещения 4 и 2 по ГОСТ 15150-69. Проточная часть изготовлена из материала 12Х18Н10Т.
Техническая характеристика: 
Производительность, м3/ч:                        60;
Напор, м:                                                      198;
Число ступений                                           6;
Частота вращения, об/мин.:                       3000;
Допускаемый кавитационный запас, не менее, м:     4,5;
Габаритные размеры, мм : ДхШхВ,          1190х640х500;
Масса, кг, не более:                                     305.
Товар должен быть новым (оригинал с завода) и не являться дубликатом или складского хранения изготовлен не ранее 2022 года выпуска.</t>
  </si>
  <si>
    <t>Насос НВ Е-50/50 С Э/Д ВЗГ 18,5кВт, 1500 об/мин агрегат электронасосный полупогружной НВ 50/50 предназначен для перекачивания из подземных дренажных емкостей, смеси воды и нефтепродуктов с твердыми включениями, максимальная объемная концентрация которых 1,5%, температурой от - 15 С до + 80 С, плотностью до 1000 кг/м3(комплектуется с взрывозащищен-ным электродвигателем с характеристиками: 18,5 кВт, 1500 об/мин, 380/660 В, 50 Гц.). Торцевое уплотнение насоса с системой автономной подачи затворной жидкости должен обеспечивать надежную эксплуатацию агрегата в климатических зонах с отрицательными температурами.
Перекачиваемая среда:
• Кинематическая вязкость - до 0,3 Ст;
• Водородный показатель рН - от 7 до 8,5.
Технический характеристики насоса НВ-Е 50/50:
• Производительность - 50 м3/ч;
• Напор - 50 м;
• Давление на входе - не более 0,1 МПа;
• Мощность потребляемая - не более 15,9 кВт;
• Коэффициент полезного действия - 43 %;
• Допускаемый кавитационный запас - не более 3,0 м;
• Внешняя утечка через торцовое уплотнение - не более 0,03 л/ч.
Габаритные размеры, мм, не более:ДхШхВ, - 860х860х4429;
Масса, кг, не более – 833.
Товар должен быть новым (оригинал с завода) и не являться дубликатом или складского хранения изготовлен не ранее 2023 года выпуска.</t>
  </si>
  <si>
    <t xml:space="preserve">Насос ЦНС 180-1422 УХЛ4 предназначен для закачивания в нефтеносные пласты агрессивных нефтепромысловых вод, в том числе сероводородсодержащих по ГОСТу 10407-88.
 В состав базового комплекта насоса ЦНС 180-1422: Насос ЦНС 180-1422 в сборе с обратным клапаном ДУ150 Ру 160, фильтром на приеме насоса, станина под насос ЦНС 180-1422, ЗИП и система КИПиА. Насос ЦНС 180-1422 с двумя торцевым уплотнением (материал 12Х18Н10Т, Рмакс=31кгс/см2 с усиленными пружинами коррозионно-стойкого исполнения с разбегом 10мм и более на каждый торец, пара трения карбид вольфрама), материал проточной части - вал 40Х13; колеса рабочии 12Х18Н9Т,14Х17Н; с выносными подшипниками, кольца уплотнительные большие лабиринтного исполнения (коррозионно-износостойкий сплав- сталь 08Х14Н7МЛ ОСТ1 90090-79). 
Технические характеристики:
Шифр ЦНС 180-1422;
Производительность- м3/ч-180;
Напор, м 1422;
Рабочий диапазон по производительности, от 140 до 240 м3/час;
Частота вращения-1 (об/мин) 50 (3000) синхронная;
Давление на входе минимальное, МПа (кгс/см2)-0,05 (0,5);
Давление на входе максимальное, МПа (кгс/см2)-3,1 (31);
КПД, % не менее-76;
Допускаемый квитанционный запас, м, не более 7;
Внешние утечки через торцевое уплотнение, дм 3/с (дм 3/ч), не более -2,77х10-5 (0,1);
Мощность при номинальной подаче, при q=1000 кг/м3-920 кВт;
Мощность при номинальной подаче, при q= 1120 кг/м3-1030 кВт;
Наработка на отказ, ч, не менее: на сточных и пластиковых водах 4000; 
Установленный ресурс до капитального ремонта, маш/ч, не менее: на сточных и пластиковых водах 12500;
Допустимое отклонение давления и напора на выходе: ±2.
Содержание сероводорода, мгл/л не более 300.
Масса, не более, кг: 3700.
Рабочая температура: от -40 до +50 Со.
Высота оси, мм: 240 (±5)
Габаритные размеры насоса, мм, не более, Д*В*Ш: 2120*1100*1150.
Насос ЦНС 180-1422 должен работать на морской и сточной воде. 
Техническое описание магистрального фильтра: 
Входной патрубок должен быть оснащен фильтром для предотвращения попадания в насос твердых частиц.
Коэффициент пропускной способности, м3/ч, не менее, 250;
Размер ячейки фильтрующего элемента, мм: 3 до 5,5.
Техническое описание обратного клапана ДУ150 Ру 160:
Клапан должен состоять из: 1. Втулка; 2) фланец; 3) направляющая; 4) упорная крышка; 5) уплотнение; 6) тарельчатый затвор; 7) уплотнение затвора; 8) седло; 9) корпус.
Диаметр условного прохода, мм: 150;
Давление рабочее, кгс/см2, не менее: 160;
Температура эксплуатации, *С: -от 60 до +80; 
Размер присоединяемой трубы, мм: 168х17;
Тип присоединения: приварное;
Габаритные размеры, диаметр, высота, мм,: 435х570
Масса клапана, кг, не более: 275;  
Техническое описания КИПиА:
Управления насосом должно осуществляться с аппаратного зала и операторского зала. 
Режим управления насосом:
Автоматический;
Ручной;
Дистанционный.
Насос должен быть оснащен:
Датчик осевого сдвига ротора;
Датчики температуры подшипника насоса и электродвигателя;
Датчики вибрации подшипника насоса и электродвигателя;
Система КИПиА должно подходит и синхронизироваться c существующей системой автоматики БКНС
При поставке оборудования в комплектность ЗИП (заводская комплектация) одного насоса должно входить: 
• ЗИП к торцовому уплотнению (пара трения карбид вольфрама-2шт, с пружинами, РТИ-4 в комплекте) -2комплект на один насос;
• Кольцо разгрузки (наплавка «релит», подложка материал 12Х18Н10)-2шт;
• РТИ переднего опорного узла-3шт;
• Сальник круглого сечение 400х410 ЦНС-180 -11шт;
• Сальник круглого сечение 95х100 ЦНС-180 -11шт;
• РТИ заднего опорного узла-3шт;
• Полумуфта пластинчатая в сборе (на насос и эл.двиг) -1комплект на один насос;
• Подшипник сколжениия на выносных опорах -2шт;
• Кронштейн -1шт;
• Комплект слесарных ключей на все болтовые соединения;
Товар должен быть новым (оригинал с завода) и не являться дубликатом или складского хранения изготовлен не ранее 2023 года выпуска.
</t>
  </si>
  <si>
    <t>Масляные шестеренные насосы типа НМШ предназначен для перекачивания нефтепродуктов (масло, нефть, мазут, дизельное топливо) и других жидкостей, обладающих смазывающей способностью без механических примесей и не вызывающих коррозию рабочих органов насоса. Шестерни должны выполнят роль рабочего органа. При вращении шестерен на стороне всасывания создается разрежение, и жидкость под перепадом давления заполняет полости между зубьями, перемещаясь в сторону нагнетания и вытесняется в нагнетательный патрубок. Техническая характеристика:
Вакууметрическая высота всасывания, м – 5;
давление на выходе из насоса в агрегате, кгс/см2 – 25; 
подача м3/ч                                                2,5-4,0; 
давление на выходе насоса, МПа            0,6-2,5; 
Род жидкости                                             масло, нефть, мазут; 
вязкость, сСт (°ВУ)                                   6-600 (1,5-80);
частота вращения, об/мин                        1450; 
Мощность двигателя, кВт                        1,5-2,2; 
напряжение сети, В                                  220/380; 
частота тока, Гц                                        50.
Товар должен быть новым (оригинал с завода) и не являться дубликатом или складского хранения изготовлен не ранее 2023 года выпуска.</t>
  </si>
  <si>
    <t xml:space="preserve">Газовая печь с водяным теплоносителем УН-0,2М3 с регулированием давления топливного газа, подаваемого к горелочному устройству и температуры нагрева продукта, а также с местным визуальным контролем основных параметров технологического процесса (термометр показывающий – 2шт, манометр – 1шт.)
Змеевик из трубы диаметром 114х8 мм. 
Производительность 100 т/сут, 
Тепловая мощность устройства 0,2 Гкал/час, 
Избыточное давление в змеевике 32 кгс/см2, 
Гидростатическое давление в корпусе 0,18 кгс/см2, 
Тип горелки: микрофакельная инжекционная газовая горелка (далее – МИГГ).
Теплота сгорания топлива 35-60 МДж/м3
Избыточное давление газа перед горелкой: 
минимальное 0,1кгс/см2;
максимальное 2,0кгс/см2;
Расход газа в нормальных условиях до 120м3/час;
Тепловая мощность горелки от 0,1 до 2,3 МВт;
Обеспечение КПД печей, не менее 80%;
Габаритные размеры горелки (максимальные), не более, длина 1500мм, ширина 440мм;
Масса горелки, не более, 68 кг;
Температура жидкости, C:
рабочая на входе в печь 20, на выходе из печи 70,
Уровнемер:
Визуальный смонтированный в корпус, термостойкий, предназначенная для агрессивной среды.
Топливо - природный или попутный газ, 
Условный проход, Ду:
вход водонефтяной эмульсии 100 мм, выход водонефтяной эмульсии 100 мм, дренаж 50мм.
Габаритные размеры (не менее): ширина 1350мм, длина 5700мм, высота при транспортировке 2480мм, общая высота с дымовой трубой 7390мм.
Масса подогревателя сухого, не более: 4350кг.
При поставке оборудования в комплектность должно входит задвижки Ду-100 Ру-40 в кол-ве 2шт (на входе и выходе), обратный клапан Ду-100 Ру-40 в кол-ве 1 шт., дорожная плита 4ПДП 3х1,75м в кол-ве 4шт; ограждения: длина (не менее) – 7800мм, ширина - 4400мм, высота – 1300мм, паспорт с ремонтными формулярами, руководство по эксплуатации.
Товар должен быть новым (оригинал с завода) и не являться дубликатом или складского хранения изготовлен не ранее 2023 года выпуска.
</t>
  </si>
  <si>
    <t xml:space="preserve">Путевой подогреватель с тепловой мощностью 0,63 Гкал/ч (сокращенное название ПП-0,63) предназначен для подогрева нефтепродуктов, нефтяных эмульсий, вязкой нефти при транспортировке по трубопроводам, на нефтяных промыслах и установках подготовки нефти. 
Путевой подогреватель ПП-0,63 состоит из:
• Блок нагрева (предназначен для передачи тепла от продуктов сгорания нагреваемому продукту);
• Блок подготовки топлива;
• Система автоматики и безопасности.
• Цилиндрического сосуда – который должен быть установлен на основании сварной конструкции, внутри которого находятся змеевик и камера сгорания; 
• Контролирующих приборов автоматики – которые должны находиться снаружи сосуда;
• Трубопровода топливной обвязки;
• Трубопровода подвода и отвода нефти;
• Горелкой с запальником;
• Лестницы;
• Площадки обслуживания;
• Расширительный бачок;
• Указатель уровня воды;
• Дымовой трубой; 
• Системой контроля и автоматики - которая должна позволит проводить дистанционный розжиг форсунок, с регулировкой параметров процесса нагрева нефти, с осуществлением функции рабочей и аварийной сигнализации и автоматической защиты при отклонении технологических параметров;
• Данная система автоматики должна предусматривать дистанционное ручное и автоматическое управление. Контроллер должен быть с выходом для подключения к существующей системе Modbus Ethernet.
Технические характеристики:
• Производительность по нагреваемому продукту, не более, кг/с (т/сут) - 13.3 (1150);
• Тепловая мощность устройства, МВТ(Гкал/ч)                                           - 0,73 (0,63);
• Змеевик из трубы диаметром, мм                                                            - 159х6;
• Давление в продуктовом змеевике, не более, Мпа(кгс/см2):
- рабочее, не более                                                                                     - 6.3 (63);
- расчетное                                                                                                 - 6.3 (63);
- пробное гидравлическое                                                                                    - 8.2 (82);
• Перепад давления в змеевике, не более, Мпа (кгс/см2)                                - 0.25 (2.5)*;
• Тип горелки - Газовая инжекционная горелка среднего давления;
• Температура на входе продукта:
- В подогреватель, в пределах, °С                                                                        - 5...50;
- Нагрев продукта, на выходе, °С                                                                        - 55÷60;
- Нагрева промежуточного теплоносителя (пресная вода), не более, °С         - 85;
• Расход топливного газа, не более, м3/ч                                                   - 100;
• Теплота сгорания, в пределах, МДж/км3                                                - 35-60;
• Топливо -  природный или попутный газ;
• Коэффициент полезного действия, не менее, %                                   - 70;
• Давление перед горелками, Мпа (кгс/см2)                                            -  0.07(0.7) - 0.15(1.5);
Габаритные размеры:
(длина х ширина х высота), не более, мм 
  - транспортные                                                                                                      - 11035 х2520 х 3350;
  - монтажные                                                                                                           - 11035 х2520 х 9192;
Масса подогревателя в нерабочем состоянии, не более, кг                                - 13415;
Теплоизоляция корпуса – утеплитель на основе стекловолокна с толщиной 60мм, с облицовкой сталь оцинкованная с толщиной 0,7мм.
При поставке оборудования в комплектность должно входит:
Задвижки Ду-150 Ру-63 в кол-ве 2шт (на входе и выходе);
Затвор (клапан) обратный поворотный стяжной межфланцевый DN-150мм РN-63кгс/см2 с ответными фланцами, шпильками/гайками в количестве 1 шт.; 
Термометр биметаллический для измерения температуры в кол-ве 2 шт.;
Для внешнего питания подобрать и комплектовать бронированным кабелем, с медными 4-я жилами и сечением соответствующего потребляемой мощности печи, в количестве не менее – 200 м.;
Все необходимые комплектующие, монтажные и расходные материалы системы КИПиА (кабельную продукцию КВВГ 10х1,5 и КВВГ 19х1,5 не менее 50 м) необходимые для монтажа печи поставляет Поставщик.
Товар должен быть новым (оригинал с завода) и не являться дубликатом или складского хранения изготовлен не ранее 2023 года выпуска.
Обязательства Поставщика:
1. Поставщик вместе с Товаром дополнительно обязан предоставить Грузополучателю следующие документы, относящиеся к приемке:
1.1. Акт ввода в эксплуатацию согласно образца Заказчика,а после запуска и вывода на режим промышленной эксплуатации печи с проведением испытаний не менее 72 часов. – 2 экземпляра.
2. Поставщик при поставке товара должен произвести следующие работы:
2.1. Шеф монтажные (установка и регулировка оборудования) и пуско-наладочные работы в течение 45 календарных дней, с даты принятия товара на склад «Управление производственно-технического обеспечения и комплектации оборудованием».  
2.2. Все шеф монтажные и пуско-наладочные работы по системе автоматизации, передаче данных на шкаф управления должны выполняться Поставщиком. 
Обязательства Заказчика:
1. Заказчик обеспечивает подготовку фундаментного основания, монтаж всех технологических подключений к трубным отводам печам, подключение электропитания 380 вольт к вводу в силовой шкаф управления, строительство контура местного заземления.
</t>
  </si>
  <si>
    <t xml:space="preserve">Редуктор Ц2НШ-750у с шевронными передачами Новикова, усовершенствованной конструкции (цилиндрический, двухступенчатый с межосевым расстоянием входной и выходной ступени 750 мм), цилиндрическим концом входного вала редуктора, предотвращающей утечки смазки по валам и плоскости разъема редуктора, а также обеспечивающей сбор и периодическое удаление металлических продуктов износа зубчатых колес во время эксплуатации.
Работа редуктора - непрерывная, круглосуточная, со знакопеременной неравномерной нагрузкой.
Вид климатического исполнения У1, УХЛ1 по ГОСТ -15150-69.
Технические характеристики:
1.Максимальный крутящий момент на выходном валу, кНм – 40;
2.Номинальная частота вращения входного вала, об/мин – 200;
3.Режим работы – непрерывный;
4.Передаточное число - 37,18;
5.Объем масла в картере, дм3, не менее - 95;
6.Габаритные размеры, мм, не более:
-длина - 1505;
-ширина -1930;
-по концам тихоходного вала, высота - 952;
7.Диаметры шкивов, мм: на редукторе - 900.
8.Марка масла редуктора: «Масло индустриальное И-40А,50А»
9.Масса (сухая) кг, не более -2950.
Обязательные требования к редукторам:
1. Установить масло отражательные кольца для предотвращения утечки масла по шейкам валов.
2. В разъеме редуктора выполнить масло улавливающие канавки.
3. В редукторы установить магнитный металл уловитель, смотровое окно с торца редуктора для определения состава масла и смотровой уровнемер.
4. Для обеспечения продолжительной работы кривошипа установить на тихоходном валу редуктора клиновую шпонку.
5. Для обеспечения надежного крепление корпуса с крышкой, установить дополнительные болтовые соединения.
6. В комплект редуктора предусмотреть кронштейны тормозной колодки.
7. При присутствии секретных болтовых соединении в ЗИП приложить ключ.
Товар должен быть новым (оригинал с завода) и не являться дубликатом или складского хранения изготовлен не ранее 2023 года выпуска.
</t>
  </si>
  <si>
    <t>Задвижка тип ЗКЛ, 30с15нж с КОФ предназначена для установки на трубопроводах в качестве запорного устройства, с уплотнительными прокладками и крепежом, с платмассовыми заглушками. 
Класс герметичности «А». Срок службы не менее 10 лет. 
Рабочая среда:
Нефть, газ, газоконденсат, вода, по попутно-добываемому газу среднее содержание CO2 - 1.2 % обьемный, 
среднее содержание H2S  - 0.02 % объемный, содержание механических примесей от 107 до 154 мг/л. 
Температура рабочей среды: от -40°С до +450°С
Минимальная температура окружающего воздуха: -40°С
Климатическое исполнение:  УХЛ-1
Требования к продукции:
Задвижка клиновая Dn 50 Pn 25
- должны быть новые;
- условный проход 50мм;
- условное давление 25кгс/см2;
- с выдвижным шпинделем из марки стали 20Х13;
- задвижка должна иметь защитный колпак шпинделя;
- корпус задвижки изготавливается из стали марки: 20ГМЛ;
- крышка из марки стали 20ГМЛ;
- клин жесткий из марки стали 20ГМЛ, с наплавкой из марки стали 20Х13;
- выдвижной шпиндель из марки стали 20Х13;
.- седло из марки стали 20ГМЛ + наплавка 20Х13; 
- втулка (гайка) ходовая изготавливается из бронзового сплава марки БрАЖН10-4-4;
- с ручным управлением при помощи маховика;
- маховик должен быть цельной (литая) из марки стали 20Л;
- на маховике должно быть наплавленный знак указывающие направления вращения «ОТКРЫТЬ», «ЗАКРЫТЬ»;
- для подачи смазочного материала необходима колпачковая масленка;
- строительная длина согласно ГОСТ 3706;
- должна быть нанесена маркировка на корпусе, условный диаметр и давление, товарный знак завода-изготовителя;
- маркировка на табличке условный диаметр и давление, наименование изготовителя, серийный номер продукции;
Тип присоединения:
- с ответными фланцами по ГОСТ 33259 (тип 11, исполнение В (до 63 кгс/см2), с комплектом крепежей (шпилька, гайка, шайба);
- ответные фланцы и крепежы к нему должны поставляться в смонтированном виде в корпус задвижки;
- уплотнительный материал марки "ПОН" (межфланцевое соединение).</t>
  </si>
  <si>
    <t>Задвижка тип ЗКЛ, 30лс15нж с КОФ предназначена для установки на трубопроводах в качестве запорного устройства, с уплотнительными прокладками и крепежом, с платмассовыми заглушками. 
Класс герметичности «А». Срок службы не менее 10 лет. 
Рабочая среда:
Нефть, газ, газоконденсат, вода, по попутно-добываемому газу среднее содержание CO2 - 1.2 % обьемный, 
среднее содержание H2S  - 0.02 % объемный, содержание механических примесей от 107 до 154 мг/л. 
Температура рабочей среды: от -40°С до +450°С
Минимальная температура окружающего воздуха: -40°С
Климатическое исполнение:  УХЛ-1
Требования к продукции:
Задвижка клиновая Dn 50 Pn 40
- должны быть новые;
- условный проход 50мм;
- условное давление 40кгс/см2;
- с выдвижным шпинделем из марки стали 20Х13;
- задвижка должна иметь защитный колпак шпинделя;
- корпус задвижки изготавливается из стали марки: 20ГМЛ;
- крышка из марки стали 20ГМЛ;
- клин жесткий из марки стали 20ГМЛ, с наплавкой из марки стали 20Х13;
- выдвижной шпиндель из марки стали 20Х13;
- седло из марки стали 20ГМЛ + наплавка 20Х13; 
- втулка (гайка) ходовая изготавливается из бронзового сплава марки БрАЖН10-4-4;
- с ручным управлением при помощи маховика;
- маховик должен быть цельной (литая) из марки стали 20Л;
- на маховике должно быть наплавленный знак указывающие направления вращения «ОТКРЫТЬ», «ЗАКРЫТЬ»;
- для подачи смазочного материала необходима колпачковая масленка;
.- строительная длина согласно ГОСТ 3706;
- должна быть нанесена маркировка на корпусе, условный диаметр и давление, товарный знак завода-изготовителя;
- маркировка на табличке условный диаметр и давление, наименование изготовителя, серийный номер продукции;
Тип присоединения:
- с ответными фланцами по ГОСТ 33259 (тип 11, исполнение В (до 63 кгс/см2), с комплектом крепежей (шпилька, гайка, шайба);                                                                                                                                                                                - ответные фланцы и крепежы к нему должны поставляться в смонтированном виде в корпус задвижки;
- уплотнительный материал марки "ПОН" (межфланцевое соединение).</t>
  </si>
  <si>
    <t>Задвижка тип ЗКЛ, 30лс15нж с КОФ предназначена для установки на трубопроводах в качестве запорного устройства, с уплотнительными прокладками и крепежом, с платмассовыми заглушками. 
Класс герметичности «А». Срок службы не менее 10 лет. 
Рабочая среда:
Нефть, газ, газоконденсат, вода, по попутно-добываемому газу среднее содержание CO2 - 1.2 % обьемный, 
среднее содержание H2S  - 0.02 % объемный, содержание механических примесей от 107 до 154 мг/л. 
Температура рабочей среды: от -40°С до +450°С
Минимальная температура окружающего воздуха: -40°С
Климатическое исполнение:  УХЛ-1
Требования к продукции:
Задвижка клиновая Dn 80 Pn 40
- должны быть новые;
- условный проход 80мм;
- условное давление 40кгс/см2;
- с выдвижным шпинделем из марки стали 20Х13;
- задвижка должна иметь защитный колпак шпинделя;
- корпус задвижки изготавливается из стали марки: 20ГМЛ;
- крышка из марки стали 20ГМЛ;
- клин жесткий из марки стали 20ГМЛ, с наплавкой из марки стали 20Х13;
- выдвижной шпиндель из марки стали 20Х13;
- седло из марки стали 20ГМЛ + наплавка 20Х13; 
- втулка (гайка) ходовая изготавливается из бронзового сплава марки БрАЖН10-4-4;
- с ручным управлением при помощи маховика;
- маховик должен быть цельной (литая) из марки стали 20Л;
- на маховике должно быть наплавленный знак указывающие направления вращения «ОТКРЫТЬ», «ЗАКРЫТЬ»;
- для подачи смазочного материала необходима колпачковая масленка;
.- строительная длина согласно ГОСТ 3706;
- должна быть нанесена маркировка на корпусе, условный диаметр и давление, товарный знак завода-изготовителя;
- маркировка на табличке условный диаметр и давление, наименование изготовителя, серийный номер продукции;
Тип присоединения:
- с ответными фланцами по ГОСТ 33259 (тип 11, исполнение В (до 63 кгс/см2), с комплектом крепежей (шпилька, гайка, шайба);                                                                                                                                                                                - ответные фланцы и крепежы к нему должны поставляться в смонтированном виде в корпус задвижки;
- уплотнительный материал марки "ПОН" (межфланцевое соединение).</t>
  </si>
  <si>
    <t xml:space="preserve">Задвижка тип ЗКЛ, 30лс45нж с КОФ предназначена для установки на трубопроводах в качестве запорного устройства, с уплотнительными прокладками и крепежом, с пластмассовыми заглушками. 
Класс герметичности «А». Срок службы не менее 10 лет. 
Рабочая среда:
Морская и попутно добываемая пластовая вода, среднее содержание CO2 - 1.2 % объемный, 
среднее содержание H2S  - 0.02 % объемный, содержание механических примесей от 107 до 154 мг/л. 
Температура рабочей среды: от -40°С до +450°С
Минимальная температура окружающего воздуха: -40°С
Климатическое исполнение:  УХЛ-1
Требования к продукции:
Задвижка клиновая Dn 100 Pn 160
- должны быть новые;
- условный проход 100мм;
- условное давление 160кгс/см2;
- с выдвижным шпинделем из марки стали 20Х13;
- задвижка должна иметь защитный колпак шпинделя;                                                                                                                 
- затвор задвижки должен быть с клиновым запирающим элементом с жестким клином;                                                                                                                           
- формообразование корпуса задвижки должна быть цельной (литой), которая изготавливается по п4.1 ГОСТ 5762-2002 Группа Г18;                                                                                                                                                                          
- корпус задвижки изготавливается из стали марки: 20ГМЛ, 
- крышка из марки стали 20ГМЛ;
- клин жесткий из марки стали 20ГМЛ, с наплавкой из марки стали 20Х13; 
- выдвижной шпиндель из марки стали 20Х13;
- седло из марки стали 20ГМЛ + наплавка 20Х13; 
- втулка (гайка) ходовая изготавливается из бронзового сплава марки БрАЖН10-4-4;
- тип управления: с ручным управлением;
- маховик должен быть цельной (литая) из марки стали 20Л;
- на маховике должно быть наплавленный знак указывающие направления вращения «ОТКРЫТЬ», «ЗАКРЫТЬ»;                         
- для подачи смазочного материала необходима колпачковая масленка;
.- строительная длина согласно ГОСТ 3706;
- должна быть нанесена маркировка на корпусе, условный диаметр и давление, товарный знак завода-изготовителя согласно ГОСТ 4666-75;
- маркировка на табличке условный диаметр и давление, наименование изготовителя, серийный номер продукции;
Тип присоединения:
- с ответными фланцами по ГОСТ 33259 (тип 11, исполнение В (до 63 кгс/см2), с комплектом крепежей (шпилька, гайка, шайба);                                                                                                                                                                                 - ответные фланцы и крепежы к нему должны поставляться в смонтированном виде в корпус задвижки;
- уплотнительный материал марки "ПОН" (межфланцевое соединение).               </t>
  </si>
  <si>
    <t>Задвижка тип ЗКЛ, 30лс64нж с КОФ предназначена для установки на трубопроводах в качестве запорного устройства, с уплотнительными прокладками и крепежом, с платмассовыми заглушками. 
Класс герметичности «А» по ГОСТ 9544-2015. Срок службы не менее 10 лет. 
Рабочая среда:
Нефть, газ, газоконденсат, вода, по попутно-добываемому газу среднее содержание CO2 - 1.2 % обьемный, 
среднее содержание H2S  - 0.02 % объемный, содержание механических примесей от 107 до 154 мг/л. 
Температура рабочей среды: от -40°С до +450°С
Минимальная температура окружающего воздуха: -40°С
Климатическое исполнение:  УХЛ-1
Требования к продукции:
Задвижка клиновая Dn 150 Pn 25
- должны быть новые;
- условный проход 150мм;
- условное давление 25кгс/см2;
- с выдвижным шпинделем из марки стали 20Х13;
- задвижка должна иметь защитный колпак шпинделя;
- корпус задвижки изготавливается из стали марки: 20ГМЛ;
- крышка из марки стали 20ГМЛ;
- клин жесткий из марки стали 20ГМЛ, с наплавкой из марки стали 20Х13;
- выдвижной шпиндель из марки стали 20Х13;
.- седло из марки стали 20ГМЛ + наплавка 20Х13; 
- втулка (гайка) ходовая изготавливается из бронзового сплава марки БрАЖН10-4-4;
- с ручным управлением при помощи маховика;
- маховик должен быть цельной (литая) из марки стали 20Л;
- на маховике должно быть наплавленный знак указывающие направления вращения «ОТКРЫТЬ», «ЗАКРЫТЬ»;
- для подачи смазочного материала необходима колпачковая масленка;
- строительная длина согласно ГОСТ 3706;
- должна быть нанесена маркировка на корпусе, условный диаметр и давление, товарный знак завода-изготовителя;
- маркировка на табличке условный диаметр и давление, наименование изготовителя, серийный номер продукции;
Тип присоединения:
- с ответными фланцами по ГОСТ 33259 (тип 11, исполнение В (до 63 кгс/см2), с комплектом крепежей (шпилька, гайка, шайба);
- уплотнительный материал марки "ПОН" (межфланцевое соединение).
Задвижки, поставляемые поставщиком должны соответствовать сертификату или другим документам от завода изготовителя подтверждающие происхождение товара.
Потенциальный поставщик должен указать «страна и завод изготовитель».</t>
  </si>
  <si>
    <t xml:space="preserve">Задвижка тип ЗКЛ, 30лс15нж с КОФ предназначена для установки на трубопроводах в качестве запорного устройства, с уплотнительными прокладками и крепежом, с платмассовыми заглушками. 
Класс герметичности «А» по ГОСТ 9544-2015. Срок службы не менее 10 лет. 
Рабочая среда:
Нефть, газ, газоконденсат, вода, по попутно-добываемому газу среднее содержание CO2 - 1.2 % обьемный, 
среднее содержание H2S  - 0.02 % объемный, содержание механических примесей от 107 до 154 мг/л. 
Температура рабочей среды: от -40°С до +450°С
Минимальная температура окружающего воздуха: -40°С
Климатическое исполнение:  УХЛ-1
Требования к продукции:
Задвижка клиновая Dn 150 Pn 40
- должны быть новые;
- условный проход 150мм;
- условное давление 40кгс/см2;
- с выдвижным шпинделем из марки стали 20Х13;
- задвижка должна иметь защитный колпак шпинделя;
- корпус задвижки изготавливается из стали марки: 20ГМЛ;
- крышка из марки стали 20ГМЛ;
- клин жесткий из марки стали 20ГМЛ, с наплавкой из марки стали 20Х13;
- выдвижной шпиндель из марки стали 20Х13;
.- седло из марки стали 20ГМЛ + наплавка 20Х13; 
- втулка (гайка) ходовая изготавливается из бронзового сплава марки БрАЖН10-4-4;
- с ручным управлением при помощи маховика;
- маховик должен быть цельной (литая) из марки стали 20Л;
- на маховике должно быть наплавленный знак указывающие направления вращения «ОТКРЫТЬ», «ЗАКРЫТЬ»;
- для подачи смазочного материала необходима колпачковая масленка;
- строительная длина согласно ГОСТ 3706;
- должна быть нанесена маркировка на корпусе, условный диаметр и давление, товарный знак завода-изготовителя;
- маркировка на табличке условный диаметр и давление, наименование изготовителя, серийный номер продукции;
Тип присоединения:
- с ответными фланцами по ГОСТ 33259 (тип 11, исполнение В (до 63 кгс/см2), с комплектом крепежей (шпилька, гайка, шайба);
- уплотнительный материал марки "ПОН" (межфланцевое соединение).
Задвижки, поставляемые поставщиком должны соответствовать сертификату или другим документам от завода изготовителя подтверждающие происхождение товара.
Потенциальный поставщик должен указать «страна и завод изготовитель».
</t>
  </si>
  <si>
    <t xml:space="preserve">Задвижка тип ЗКЛ, 30лс45нж с КОФ предназначена для установки на трубопроводах в качестве запорного устройства, с уплотнительными кольцами, метизами и крепежом, с платмассовыми заглушками. 
Класс герметичности «А» по ГОСТ 9544-2015. Срок службы не менее 10 лет. 
Рабочая среда:
Нефть, газ, газоконденсат, вода, вода пластовая с суммарным содержанием СО2 до 1,2 % и Н2S до 0,02 %  по объёму, содержание механических примесей от 107 до 154 мг/л. 
Температура рабочей среды: от -40°С до +450°С
Минимальная температура окружающего воздуха: -40°С
Климатическое исполнение:  УХЛ-1
Требования к продукции:
Задвижка клиновая Dn 150 Pn 160
- должны быть новые;
- условный проход 150мм;
- условное давление 160кгс/см2;
- с выдвижным шпинделем из марки стали 20Х13;
- задвижка должна иметь защитный колпак шпинделя;
- корпус задвижки изготавливается из стали марки: 20ГМЛ;
- крышка из марки стали 20ГМЛ;
- клин жесткий из марки стали 20ГМЛ, с наплавкой из марки стали 20Х13;
- выдвижной шпиндель из марки стали 20Х13;
.- седло из марки стали 20ГМЛ + наплавка 20Х13; 
- втулка (гайка) ходовая изготавливается из бронзового сплава марки БрАЖН10-4-4;
- с ручным управлением при помощи маховика;
- маховик должен быть цельной (литая) из марки стали 20Л;
- на маховике должно быть наплавленный знак указывающие направления вращения «ОТКРЫТЬ», «ЗАКРЫТЬ»;
- для подачи смазочного материала необходима колпачковая масленка;
- строительная длина согласно ГОСТ 3706;
- должна быть нанесена маркировка на корпусе, условный диаметр и давление, товарный знак завода-изготовителя;
- маркировка на табличке условный диаметр и давление, наименование изготовителя, серийный номер продукции;
Тип присоединения:
- с ответными фланцами по ГОСТ 33259 фланцы (тип 11, исполнение J (свыше 63 кгс/см2), с комплектом крепежей (шпилька, гайка, шайба), с платмассовыми заглушками;
- с уплотнительными кольцами, метизами и крепежом (межфланцевое соединение).
Задвижки, поставляемые поставщиком должны соответствовать сертификату или другим документам от завода изготовителя подтверждающие происхождение товара.
Потенциальный поставщик должен указать «страна и завод изготовитель».
</t>
  </si>
  <si>
    <t xml:space="preserve">Задвижка тип ЗКЛ, 30лс15нж с КОФ предназначена для установки на трубопроводах в качестве запорного устройства, с уплотнительными прокладками и крепежом, с платмассовыми заглушками. 
Класс герметичности «А». Срок службы не менее 10 лет. 
Рабочая среда:
Нефть, газ, газоконденсат, вода, по попутно-добываемому газу среднее содержание CO2 - 1.2 % обьемный, 
среднее содержание H2S  - 0.02 % объемный, содержание механических примесей от 107 до 154 мг/л. 
Температура рабочей среды: от -40°С до +450°С
Минимальная температура окружающего воздуха: -40°С
Климатическое исполнение:  УХЛ-1
Требования к продукции:
Задвижка клиновая Dn 200 Pn 40
- должны быть новые;
- условный проход 200мм;
- условное давление 40кгс/см2;
- с выдвижным шпинделем из марки стали 20Х13;
- задвижка должна иметь защитный колпак шпинделя;
- корпус задвижки изготавливается из стали марки: 20ГМЛ;
- крышка из марки стали 20ГМЛ;
- клин жесткий из марки стали 20ГМЛ, с наплавкой из марки стали 20Х13;
- выдвижной шпиндель из марки стали 20Х13;
- седло из марки стали 20ГМЛ + наплавка 20Х13; 
- втулка (гайка) ходовая изготавливается из бронзового сплава марки БрАЖН10-4-4;
- с ручным управлением при помощи маховика;
- маховик должен быть цельной (литая) из марки стали 20Л;
- на маховике должно быть наплавленный знак указывающие направления вращения «ОТКРЫТЬ», «ЗАКРЫТЬ»;
- для подачи смазочного материала необходима колпачковая масленка;
- строительная длина согласно ГОСТ 3706;
.- должна быть нанесена маркировка на корпусе, условный диаметр и давление, товарный знак завода-изготовителя;
- маркировка на табличке условный диаметр и давление, наименование изготовителя, серийный номер продукции;
Тип присоединения:
- с ответными фланцами по ГОСТ 33259 (тип 11, исполнение В (до 63 кгс/см2), с комплектом крепежей (шпилька, гайка, шайба);                                                                                                                                                                                 - ответные фланцы и крепежы к нему должны поставляться в смонтированном виде в корпус задвижки;
- уплотнительный материал марки "ПОН" (межфланцевое соединение).
Задвижки, поставляемые поставщиком должны соответствовать сертификату или другим документам от завода изготовителя подтверждающие происхождение товара.
В случае если, Поставщик после заключения договора предложит другие товары, более качественные и/или улучшенными техническими характеристиками при неизменности цены, то должны представить Заказчику независимое экспертное заключение.
Требование к поставщику:
Предоставления в рамках исполнения договора о закупках документы, подтверждающие соответствие поставляемых товаров требованиям, установленным техническими регламентами, положениями стандартов или иными документами в соответствии с законодательством Республики Казахстан;
</t>
  </si>
  <si>
    <t xml:space="preserve">Задвижка стальные дисковые штуцерные (с быстросменными штуцерами револьверного типа) ЗДШ-65х210 предназначены для ступенчатого регулирования расхода жидкости (газообразные и жидкие среды-пластовая вода, нефть с обьемным содержанием СО2 и Н2S до 6% с температурой рабочей среды не более 300°С, гадусов по Цельсии, установливаются трубопроводах высокого давления и на устьевой арматуре взамен штуцерных камер. ЗДШ-65х210 поставляються в комплекте с ответными фланцами (КОФ), с уплотнительными кольцами, метизами и крепежом, с платмассовыми заглушками. В комплекте с задвижкой прилагаються быстросменные минералокерамические штуцера с дроссельными отверствиями. Диаметр условного прохода быстросменных минералокерамических дросселирующих штуцеров 2;3;4;5;6;7;8;9;10;12 мм., либо иной диаметр по заказу. Замена штуцеров в задвижке должна производится одним оператором в течение 3-5 минут при закрытом положении шибера без сброса давления из системы.
Задвижки изготовливаются в коррозионно-стойком исполнении, корпус кованный, при изготовлении применяються высокопрочные легированные стали. Класс герметичности затвора «А» по ГОСТ Р 54808. Стойкость к воздействию скважиной среды К1 по ГОСТ 13846-89. Показатели надежности:
Полный срок службы задвижки 15 лет;
Рабочая среда:
Морская и попутно добываемая пластовая вода, среднее содержание CO2 - 1.2 % объемный, 
среднее содержание H2S  - 0.02 % объемный, содержание механических примесей от 107 до 154 мг/л. 
Температура рабочей среды: от -40°С до +300°С
Минимальная температура окружающего воздуха: -40°С
Климатическое исполнение:  УХЛ-1
Требования к продукции:
Задвижка с дисковым шибером штуцерные (с быстросменными штуцерами) ЗДШ-65х210
- должны быть новые;
- условный проход 65мм;
- условное давление 210кгс/см2;
- материал запорных элементов седел и шибера-сталь 40Х13 по ГОСТ 5632-72;
- присоединительные размеры ГОСТ 28919-91.
- механизм привода задвижки должен быть защищен от рабочей среды фторопластовым уплотнением;
- При работе в условиях отрицательных температур не требуется отогрев;
- минимальный свободный объем полости задвижки исключает возможность скопления и замерзание воды и не приводит к деформации корпуса.
- корпус задвижки изготавливается из стали марки: 20ГМЛ;
- с ручным управлением при помощи рукоятки;
- на корпусе должно быть наплавленный знак указывающие направления вращения «ОТКРЫТЬ», «ЗАКРЫТЬ»;
- для подачи смазочного материала необходима пресс масленка (тавотница);
- строительная длина согласно ГОСТ 3706;
- должна быть нанесена маркировка на корпусе, условный диаметр и давление, товарный знак завода-изготовителя;
- маркировка на табличке условный диаметр и давление, наименование изготовителя, серийный номер продукции;
- табличка должна быть изготовлена из пластины размерами не менее 30х70 мм
- материал таблички нержавеющая сталь или цветной металл
Тип присоединения:      
 - уплотнение фланцев осуществляется стальными кольцами, которые позволяют создать уплотнение при высоких давлениях, когда прокладки других типов не применимы. (тип 11, исполнение J, с комплектом крепежей;     </t>
  </si>
  <si>
    <t>Для соединения стальных труб в местах изгиба
Рабочая среда: Нефть, газ, газоконденсат, вода, по попутно-добываемому газу среднее содержание CO2 - 1.2 % обьемный, среднее содержание H2S  - 0.02 % объемный, содержание механических примесей от 107 до 154 мг/л. 
Отводы должны быть: 
- новые
- бесшовные
- углом изгиба 90 градусов;
- исполнение 2 по ГОСТ 17375-2001;
- наружным диаметром 57 мм;
- толщиной 6 мм;
- сталь 20;
- гнутые с использованием индукционного нагрева, с термической обработкой для упрочнения, с механической обработкой торцов и снятием фасок.</t>
  </si>
  <si>
    <t>Для соединения стальных труб в местах изгиба
Рабочая среда: Нефть, газ, газоконденсат, вода, по попутно-добываемому газу среднее содержание CO2 - 1.2 % обьемный, среднее содержание H2S  - 0.02 % объемный, содержание механических примесей от 107 до 154 мг/л. 
Отводы должны быть: 
- новые
- бесшовные
- углом изгиба 90 градусов;
- исполнение 2 по ГОСТ 17375-2001;
- наружным диаметром 325 мм;
- толщиной 14 мм;
- сталь 20;
- гнутые с использованием индукционного нагрева, с термической обработкой для упрочнения, с механической обработкой торцов и снятием фасок.</t>
  </si>
  <si>
    <t xml:space="preserve">Электродвигатель 55 кВт 1000 об/мин, IМ1081 50Гц IР54, установочный размер 250М.
Технические характеристики
- Мощность – 55кВт;
- Частота вращения – 1000 об/мин;
- Тип – асинхронный;
- Напряжение питания – трехфазное, 380В; 
- Монтажное исполнение – IM1081;
- Номинальная частота – 50Гц;
- Номинальный ток, при напряжении 380В – не более 105А;
- Класс энергоэффективности – IE-2;
- КПД – не менее 93,1%;
- Коэффициент мощности – не менее 0,87;
- Климатическое исполнение и категория размещения – У1;
- Режим работы – продолжительный S1;
- Система изоляции – класса нагревостойкости «F». 
- Способ охлаждения – IC0141;  
- Степень защиты – не менее IP54;
- Схема соединения фаз обмотки статора – Δ/Y.
Требования к валу двигателя:
• Высота, мм – 250;
• Размеры вала:
o Длина вала, мм – 140;
o Диаметр вала, мм – 75.
- Дополнительный болт заземления на корпусе.
- Расположение клемной коробки: сверху.
Товар должен быть новым, не бывшим в употреблении, не ранее 2023 года выпуска.
</t>
  </si>
  <si>
    <t xml:space="preserve">Технические характеристики
1) Электрические данные: 
- Номинальная мощность – 1250 кВт;
- Номинальное напряжение – 6,0 кВ (допускается ±5 %);
- Номинальная частота сети – 50 Гц; 
- Номинальный ток – не более 142А;
- Номинальная скорость вращения – 3000 об/мин;
- Коэффициент полезного действия, КПД – не менее 94,9%;
- Коэффициент мощности, cosφ – не менее 0,89;
- Режим работы – непрерывный (S1);
- Класс нагревостойкости – 155 (F).
2) Механические данные:
- Конструктивное исполнение – IM 1001 (IM B3);
- Степень защиты – не менее IP55;
- Высота вала – 450 мм;
- Диаметр вала – 100 мм;
- Метод охлаждения – IC 611;
- Тип подшипника – подшипник качения;
- Направление вращения – против часовой стрелки (вид с приводной стороны);
- Общая высота – не более 1940 мм;
- Общая длина – не более 2465 мм;
- Общая ширина – не более 1465 мм;
- Общий вес – не более 4950 кг;
- Вес ротора – не более 700 кг.
3) Условия окружающей среды:
- Температура охлаждения – 40 °С;
- Температура окружающей среды – от -20 °С до +40 °С;
- Высота установки над уровнем моря – до 1000 м.
4) Иное требование:
- 6 встроенных термометров сопротивления РТ100 для 2-х или 4-х проводного подключения к внешний клемме;
- Главная клеммная коробка с правой стороны (вид с приводной стороны);
- Клеммные коробки материал чугун;
- Вспомогательная клеммная коробка для анти-конденсатного обогрева;
- Деревяная упаковка.
Товар должен быть новым, не бывшим в употреблении, не ранее 2023 года выпуска.   
</t>
  </si>
  <si>
    <t xml:space="preserve">Электродвигатель взрывозащищенный асинхронный обдуваемый – предназначены для эксплуатации во взрывоопасных, пожароопасных помещениях всех классов и категорий с пылью или газом, а также на наружных установках. 
Технические характеристики
- Мощность, кВт – 250;
- Номинальная частота вращения, об/мин – 1500;
- Номинальное напряжение, кВ – 6;
- Номинальная частота, Гц – 50; 
- Номинальный ток – не более 29,5А;
- КПД, % - не менее 94,4;
- Коэффициент мощности – не менее 0,86;
- Отношение пускового момента к номинальному – не менее 1; 
- Отношение максимального момента к номинальному – не менее 1,94;
- Отношение пускового тока к номинальному – не более 7;
- Степень защиты – не менее IP54;
- Рабочая температура:  -25...+50°С;
- Категория размещения – 3;
- Классы нагревостойкости изоляции – Ғ;
- Конструктивное исполнение – IМ1001;
- Номинальный режим работы – S1;
- Способ охлаждения – ICA 0151(обдуваемые с самовентиляцией);
- Вид и уровень взрывозащиты  1ExdIIВT4;
- Масса, кг – не более 2500.
- В двигателях должен быть предусмотрен контроль температуры подшипников.
- Сопротивление изоляции обмоток статора относительно корпуса и между обмотками при рабочей температуре для напряжения 6 кВ, MOм – не менее 6;
- Сопротивление изоляции обмотки ротора, МОм – не менее 100;
Коробка выводом двигателя располагается сбоку справа, если смотреть со стороны выступающего конца вала.
Подшипниковые узлы имеют штатные места установки датчиков для измерения температуры подшипников. 
 Требования к системам управления, защиты, диагностики и сигнализации.
В двигателе в заводских условиях установлены следующие позиции КИПиА, выполняющие: 
 измерение температуры обмоток статора и железа сердечника статора;
 измерение температуры масла на сливе из подшипников. 
Требования надежности
- Наработка до отказа, ч – не менее 33000;
- Коэффициент готовности – не менее 0,99;
- Срок службы, лет – не менее 20;
- Ресурс до капитального ремонта, ч – не менее 80000.
Маркировка
На корпусе каждого двигателя должна быть установлена табличка ГОСТ 12969 с указанием данных двигателя по ГОСТ IEC60034-1, ГОСТ18620.
Требование к маркировке способ нанесения маркировки, качество маркировки по ГОСТ 18620. Крепление табличек должно быть неразъемным. На видном месте двигателя должно быть указано направление вращения ротора стрелкой (отлитой или прикрепленной), окрашенной в контрастный цвет по отношению к окраске корпусе двигателя. Направление вращения ротора двигателя определяется заказчиком в соответствии с направлением вращения приводимого механизма. На крышке коробки выводов должна быть выполнена надпись «Открывать, отключив от сети». Допускается указанную надпись выполнять на табличке фотохимическим способом.
Габаритные, установочные и присоединительные размеры
• Высота вала, мм – 450;
• Общая высота, мм – не более 1070;
• Общая длина, мм – не более 1810;
• Общая ширина, мм – не более 900;
• Масса электродвигателя, кг – не более 2500.
В комплекте поставки входит:
 Двигатель, шт – 1; 
Запасные части для двигателя (ЗИП):
 Кольцо уплотнительное, шт – 1;
 Изолятор, шт – 1;
 Термопреобразователь измерения температуры подшипника, шт – 2;
 Съемник подшипников, шт – 1 
Товар должен быть новым, не бывшим в употреблении, не ранее 2022 года выпуска.   </t>
  </si>
  <si>
    <t xml:space="preserve">Электродвигатель 30 кВт 1000 об/мин, IМ1081 220/380В 50Гц IР54 К3-1, установочный размер 200L.
Технические характеристики
- Мощность – 30кВт;
- Частота вращения – 1000 об/мин;
- Тип – асинхронный;
- Напряжение питания – трехфазное, 380/660В; 
- Монтажное исполнение – IM1081;
- Номинальная частота – 50Гц;
- Номинальный ток, при напряжении 380В – не более 60А;
- Класс энергоэффективности – IE-2;
- КПД – не менее 91,7%;
- Коэффициент мощности – не менее 0,85;
- Климатическое исполнение и категория размещения – У1;
- Режим работы – продолжительный S1;
- Система изоляции – класса нагревостойкости «F». 
- Способ охлаждения – IC0141;  
- Степень защиты – не менее IP55;
- Схема соединения фаз обмотки статора – Δ/Y.
Требования к валу двигателя:
• Высота, мм – 200;
• Размеры вала:
o Длина вала, мм – 140;
o Диаметр вала, мм – 60.
- Двигатели имеют вводное устройство К-3-I (с одним штуцером). 
- Предусмотрено центровое резьбовое отверстие в валу для фиксации конуса.
- Дополнительный болт заземления на корпусе.
- Расположение клемной коробки: сверху.
Товар должен быть новым, не бывшим в употреблении, не ранее 2023 года выпуска.   </t>
  </si>
  <si>
    <t xml:space="preserve">Электродвигатель 2,2 кВт 1500 об/мин,380VD / 660VY 50Hz, IM B3, установочный размер 100L.
энергоэффективности IEC60034-30
Технические характеристики
- Мощность, кВт – 2,2;
- Номинальная частота вращения, об/мин – 1435;
- Номинальный ток при напряжении 380В, А – не более 5,2; 
- КПД, % – не менее 79,7;
- Коэффициент мощности – не менее 0,79; 
- Отношение пускового момента к номинальному – не менее 2,4; 
- Отношение максимального момента к номинальному – не менее 2,9;
- Отношение пускового тока к номинальному – не более 5,8; 
- Режим работы S1, система изоляции класса нагревостойкости «F»;
- Класс энергоэффективности – IE-1;
- Монтажное исполнение – IM B3;
- Габаритные размеры не более, мм: 385х200х265;
- Масса, кг – не более 30;
- Требования к валу двигателя – 
• Высота, мм – 100;
• Размеры вала:
o Длина вала, мм – 60;
o Диаметр вала, мм – 28.
Расположение клемной коробки: сверху (вид со стороны вала)
Потенциальный поставщик в технической спецификации должен указать следующие данные: 
- страну происхождения и завод изготовитель;
- полную маркировку с расшифровкой предлагаемого товара;
- контакты производителя товара для уточнения заявленных технических характеристик указанных в технической спецификации.
Товары должны быть новые 2020г. изготовления, ранее не находившиеся на хранении.  
В комплектацию поставляемого товара входят:
- паспорт;
- руководство по эксплуатации;
- чертеж с габаритными, установочными и присоединительными размерами электродвигателя.  
График поставки: 60 календарных дней со дня заключения договора.
Гарантийный период: 12 месяцев с момента ввода в эксплуатацию, но не менее 24 месяца от даты поставки.
Поставка продукции на условиях DDP Инкотермс-2010 и производится по адресу: АО «Озенмунайгаз», г. Жанаозен, ст. Узень, УПТО и КО, код получателя 3118, КазахстанТемирЖолы, код станции 663908.
</t>
  </si>
  <si>
    <t xml:space="preserve">Электродвигатель взрывозащищенный асинхронный обдуваемый – предназначены для эксплуатации во взрывоопасных, пожароопасных помещениях всех классов и категорий с пылью или газом, а также на наружных установках.    
Технические характеристики
- Мощность, кВт – 400;
- Номинальная частота вращения, об/мин – 1500;
- Номинальное напряжение, кВ – 6;
- Номинальная частота, Гц – 50; 
- Номинальный ток – не более 49,3А;
- КПД, % - не менее 95,1;
- Коэффициент мощности – не менее 0,82;
- Отношение пускового момента к номинальному – не менее 1,16; 
- Отношение максимального момента к номинальному – не менее 1,80;
- Отношение пускового тока к номинальному – не более 7;
- Степень защиты – не менее IP54;
- Рабочая температура:  -25...+50°С;
- Категория размещения – 1;
- Классы нагревостойкости изоляции – Ғ;
- Конструктивное исполнение – IМ1001;
- Номинальный режим работы – S1;
- Способ охлаждения – ICA 0151(обдуваемые с самовентиляцией);
- Вид и уровень взрывозащиты  1ExdIIВT4;
- Масса, кг – не более 4450.
- В двигателях должен быть предусмотрен контроль температуры подшипников.
- Сопротивление изоляции обмоток статора относительно корпуса и между обмотками при рабочей температуре для напряжения 6 кВ, MOм – не менее 6;
- Сопротивление изоляции обмотки ротора, МОм – не менее 100;
Коробка выводом двигателя располагается сбоку справа, если смотреть со стороны выступающего конца вала.
Подшипниковые узлы имеют штатные места установки датчиков для измерения температуры подшипников. 
Требования к системам управления, защиты, диагностики и сигнализации.
В двигателе в заводских условиях установлены следующие позиции КИПиА, выполняющие: 
 измерение температуры обмоток статора и железа сердечника статора;
 измерение температуры масла на сливе из подшипников. 
Требования надежности
- Наработка до отказа, ч – не менее 33000;
- Коэффициент готовности – не менее 0,99;
- Срок службы, лет – не менее 20;
- Ресурс до капитального ремонта, ч – не менее 80000.
Маркировка
На корпусе каждого двигателя должна быть установлена табличка ГОСТ 12969 с указанием данных двигателя по ГОСТ IEC60034-1, ГОСТ18620.
Требование к маркировке способ нанесения маркировки, качество маркировки по ГОСТ 18620. Крепление табличек должно быть неразъемным. На видном месте двигателя должно быть указано направление вращения ротора стрелкой (отлитой или прикрепленной), окрашенной в контрастный цвет по отношению к окраске корпусе двигателя. Направление вращения ротора двигателя определяется заказчиком в соответствии с направлением вращения приводимого механизма. На крышке коробки выводов должна быть выполнена надпись «Открывать, отключив от сети». Допускается указанную надпись выполнять на табличке фотохимическим способом.
Габаритные, установочные и присоединительные размеры
• Высота вала, мм – 560;
• Общая высота, мм – не более 1320;
• Общая длина, мм – не более 1925;
• Общая ширина, мм – не более 1200;
• Масса электродвигателя, кг – не более 4450.
Потенциальный поставщик в технической спецификации должен указать следующие данные: 
- страну происхождения и завод изготовитель;
- полную маркировку с расшифровкой предлагаемого товара;
- контакты производителя товара для уточнения заявленных технических характеристик указанных в технической спецификации.
Товары должны быть новые 2020г. изготовления, ранее не находившиеся на хранении и сроком гарантии завода изготовителя не менее 1 года. 
В комплекте поставки входит:
 Двигатель, шт – 1; 
Запасные части для двигателя (ЗИП):
 Кольцо уплотнительное, шт – 1;
 Изолятор, шт – 1;
 Термопреобразователь измерения температуры подшипника, шт – 2;
 Съемник подшипников, шт – 1 
Эксплуатационные документы – по 1 экземпляру:
 На двигатель – паспорт, руководство по эксплуатации, габаритный чертеж, схема установки приборов теплоконтроля, схема обмотки статора, ведомость эксплуатационной документации, ведомость ЗИП, протоколы приемо-сдаточных испытаний, протоколы периодических и типовых испытаний, разрешение на применение технических устройств в опасных производственных объектах РК, комплект – 1;
 На КИП – паспорта, руководство по эксплуатации по нормам предприятий изготовителей, сертификаты соответствия;
Поставщик вместе с товаром при поставке на склад должен предоставить: 
1. на электродвигатель – паспорт, руководство по эксплуатации, габаритный чертеж, схема установки приборов теплоконтроля, схема обмотки статора, ведомость эксплуатационной документации, ведомость ЗИП, протоколы приемо-сдаточных испытаний, протоколы периодических и типовых испытаний, разрешение на применение технических устройств в опасных производственных объектах РК;
2. на устройства КИП (измерительные приборы) – паспорта, руководство по эксплуатации по нормам предприятий изготовителей, сертификаты соответствия, действующие свидетельства об утверждении типа и действующие свидетельства о поверке.   
</t>
  </si>
  <si>
    <t xml:space="preserve">Электродвигатель взрывозащищенный асинхронный обдуваемый – предназначены для эксплуатации во взрывоопасных, пожароопасных помещениях всех классов и категорий с пылью или газом, а также на наружных установках. 
Технические характеристики
- Мощность, кВт – 315;
- Номинальная частота вращения, об/мин – 1500;
- Номинальное напряжение, кВ – 6;
- Номинальная частота, Гц – 50; 
- Номинальный ток – не более 36А;
- КПД, % - не менее 95;
- Коэффициент мощности – не менее 0,89;
- Отношение пускового момента к номинальному – не менее 1,1; 
- Отношение максимального момента к номинальному – не менее 3;
- Отношение пускового тока к номинальному – не более 7;
- Степень защиты – не менее IP54;
- Рабочая температура:  -25...+50°С;
- Категория размещения – 2;
- Классы нагревостойкости изоляции – Ғ;
- Конструктивное исполнение – IМ1001;
- Номинальный режим работы – S1;
- Способ охлаждения – ICA 0151(обдуваемые с самовентиляцией);
- Вид и уровень взрывозащиты  1ExdIIВT4;
- Масса, кг – не более 2500.
- В двигателях должен быть предусмотрен контроль температуры подшипников.
- Сопротивление изоляции обмоток статора относительно корпуса и между обмотками при рабочей температуре для напряжения 6 кВ, MOм – не менее 6;
- Сопротивление изоляции обмотки ротора, МОм – не менее 100;
Коробка выводом двигателя располагается сбоку справа, если смотреть со стороны выступающего конца вала.
Подшипниковые узлы имеют штатные места установки датчиков для измерения температуры подшипников. 
Требования к системам управления, защиты, диагностики и сигнализации.
В двигателе в заводских условиях установлены следующие позиции КИПиА, выполняющие: 
 измерение температуры обмоток статора и железа сердечника статора;
 измерение температуры масла на сливе из подшипников. 
Требования надежности
- Наработка до отказа, ч – не менее 33000;
- Коэффициент готовности – не менее 0,99;
- Срок службы, лет – не менее 20;
- Ресурс до капитального ремонта, ч – не менее 80000.
Маркировка
На корпусе каждого двигателя должна быть установлена табличка ГОСТ 12969 с указанием данных двигателя по ГОСТ IEC60034-1, ГОСТ18620.
Требование к маркировке способ нанесения маркировки, качество маркировки по ГОСТ 18620. Крепление табличек должно быть неразъемным. На видном месте двигателя должно быть указано направление вращения ротора стрелкой (отлитой или прикрепленной), окрашенной в контрастный цвет по отношению к окраске корпусе двигателя. Направление вращения ротора двигателя определяется заказчиком в соответствии с направлением вращения приводимого механизма. На крышке коробки выводов должна быть выполнена надпись «Открывать, отключив от сети». Допускается указанную надпись выполнять на табличке фотохимическим способом.
Габаритные, установочные и присоединительные размеры
• Высота вала, мм – 450;
• Общая высота, мм – не более 1070;
• Общая длина, мм – не более 1900;
• Общая ширина, мм – не более 900;
• Масса электродвигателя, кг – не более 2500.
Товары должны быть новые 2021г. изготовления, ранее не находившиеся на хранении и сроком гарантии завода изготовителя не менее 1 года. 
В комплекте поставки входит:
 Двигатель, шт – 1; 
Запасные части для двигателя (ЗИП):
 Кольцо уплотнительное, шт – 1;
 Изолятор, шт – 1;
 Термопреобразователь измерения температуры подшипника, шт – 2;
 Съемник подшипников, шт – 1 
</t>
  </si>
  <si>
    <t xml:space="preserve">Электродвигатель взрывозащищенный асинхронный обдуваемый – предназначены для эксплуатации во взрывоопасных, пожароопасных помещениях всех классов и категорий с пылью или газом, а также на наружных установках. 
Технические характеристики
- Мощность, кВт – 200;
- Номинальная частота вращения, об/мин – 1000;
- Номинальное напряжение, кВ – 6;
- Номинальная частота, Гц – 50; 
- КПД, % - не менее 93,7;
- Коэффициент мощности – не менее 0,83;
- Степень защиты – не менее IP54;
- Рабочая температура:  -25...+50°С;
- Категория размещения – 3;
- Классы нагревостойкости изоляции – Ғ;
- Конструктивное исполнение – IМ1001;
- Номинальный режим работы – S1;
- Способ охлаждения – ICA 0151(обдуваемые с самовентиляцией);
- Вид и уровень взрывозащиты  1ExdIIВT4;
- В двигателях должен быть предусмотрен контроль температуры подшипников.
Коробка выводом двигателя располагается сбоку справа, если смотреть со стороны выступающего конца вала.
Подшипниковые узлы имеют штатные места установки датчиков для измерения температуры подшипников. 
Требования к системам управления, защиты, диагностики и сигнализации.
В двигателе в заводских условиях установлены следующие позиции КИПиА, выполняющие: 
 измерение температуры обмоток статора и железа сердечника статора;
 измерение температуры масла на сливе из подшипников. 
Маркировка
На корпусе каждого двигателя должна быть установлена табличка ГОСТ 12969 с указанием данных двигателя по ГОСТ IEC60034-1, ГОСТ18620.
Требование к маркировке способ нанесения маркировки, качество маркировки по ГОСТ 18620. Крепление табличек должно быть неразъемным. На видном месте двигателя должно быть указано направление вращения ротора стрелкой (отлитой или прикрепленной), окрашенной в контрастный цвет по отношению к окраске корпусе двигателя. Направление вращения ротора двигателя определяется заказчиком в соответствии с направлением вращения приводимого механизма. На крышке коробки выводов должна быть выполнена надпись «Открывать, отключив от сети». Допускается указанную надпись выполнять на табличке фотохимическим способом.
Габаритные, установочные и присоединительные размеры
• Высота вала, мм – 450;
• Общая высота, мм – не более 1070;
• Общая длина, мм – не более 1810;
• Общая ширина, мм – не более 900;
• Масса электродвигателя, кг – не более 2100.
Потенциальный поставщик в технической спецификации должен указать следующие данные: 
- страну происхождения и завод изготовитель;
- полную маркировку с расшифровкой предлагаемого товара;
- контакты производителя товара для уточнения заявленных технических характеристик указанных в технической спецификации.
Товары должны быть новые 2020г. изготовления, ранее не находившиеся на хранении и сроком гарантии завода изготовителя не менее 1 года. 
В комплекте поставки входит:
 Двигатель, шт – 1; 
Запасные части для двигателя (ЗИП):
 Кольцо уплотнительное, шт – 1;
 Изолятор, шт – 1;
 Термопреобразователь измерения температуры подшипника, шт – 2;
 Съемник подшипников, шт – 1 
Эксплуатационные документы – по 1 экземпляру:
 На двигатель – паспорт, руководство по эксплуатации, габаритный чертеж, схема установки приборов теплоконтроля, схема обмотки статора, ведомость эксплуатационной документации, ведомость ЗИП, протоколы приемо-сдаточных испытаний, протоколы периодических и типовых испытаний, разрешение на применение технических устройств в опасных производственных объектах РК, комплект – 1;
 На КИП – паспорта, руководство по эксплуатации по нормам предприятий изготовителей, сертификаты соответствия;
Поставщик вместе с товаром при поставке на склад должен предоставить: 
1. на электродвигатель – паспорт, руководство по эксплуатации, схема установки приборов теплоконтроля, схема обмотки статора, ведомость эксплуатационной документации, ведомость ЗИП, протоколы приемо-сдаточных испытаний, протоколы периодических и типовых испытаний, разрешение на применение технических устройств в опасных производственных объектах РК;
2. на устройства КИП (измерительные приборы) – паспорта, руководство по эксплуатации по нормам предприятий изготовителей, сертификаты соответствия, действующие свидетельства об утверждении типа и действующие свидетельства о поверке.
График поставки: 120 календарных дней со дня заключения договора.
Гарантийный период: 18 месяцев с момента ввода в эксплуатацию, но не менее 24 месяца от даты поставки.
Поставка продукции на условиях DDP Инкотермс-2010 и производится по адресу: АО «Озенмунайгаз», г. Жанаозен, ст. Узень, УПТО и КО, код получателя 3118, КазахстанТемирЖолы, код станции 663908.
</t>
  </si>
  <si>
    <t xml:space="preserve">Электродвигатель 5АИ63В4 0,37/890 с конусным трехфазным ротором и встроенным тормозом являются специализированным изделием, устанавливаемым на подъемные и ходовые механизмы электротельферов. 
Конструкция двигателя
- Асинхронный электродвигатель фланцевого монтажа, устанавливаемый на ходовую тележку тельфера;
- Встроенный механический тормоз.
Технические характеристики
- Мощность – 0,37кВт;
- Частота вращения – не менее 860 об/мин, но не более 890 об/мин; 
- Номинальное напряжение – 380В;
- Номинальная частота – 50Гц;
- Номинальный ток – не более 1,8А;
- Количество скоростей – 1 (односкоростной);
- Степень защиты – не менее IP54, на тормоз – не менее IP22;
- Монтажное исполнение – Фланцевое IM B5 (допускается иное обозначение IM3081 по ГОСТ 2479);
- Климатическое исполнение – от -25ºС до +40ºС У2;
- Тип исполнения – общепромышленный;
- Возможность включения тепловой защиты.
Товары должны быть новыми, не бывшими в эксплуатации, не ранее 2023 года выпуска.   
</t>
  </si>
  <si>
    <t>Наименование поставщика</t>
  </si>
  <si>
    <t>Срок действия договора</t>
  </si>
  <si>
    <t>ТОО Каскор-Машзавод</t>
  </si>
  <si>
    <t>Долгосрочный</t>
  </si>
  <si>
    <t>АО АЗТМ</t>
  </si>
  <si>
    <t>АО УЗПА</t>
  </si>
  <si>
    <t>ИТОГО на 2025-2028 годы</t>
  </si>
  <si>
    <t>Наличие действующего договора</t>
  </si>
  <si>
    <t>Долгосрочный договор</t>
  </si>
  <si>
    <t>Станок качалка ТМ80-3-37</t>
  </si>
  <si>
    <t xml:space="preserve">Арматура устьевая АУШГН - 65х21 с ответными фланцами предназначена, для установки на устья скважин с штанго-насосным способом добычи, герметизации устья скважин, контроля и регулирования режима эксплуатации. А также проведения различных технологических операций, исследовательских, в том числе глубинных и ремонтных работ, подвески колонны НКТ, перекрытия потока добываемой продукции, автоматического сброса избыточного давления из за трубного пространства.
Рабочая среда: 
Нефть, газ, газоконденсат, вода, по попутно-добываемому газу среднее содержание CO2 - 1.2 % обьемный, среднее содержание H2S - 0.02 % объемный, содержание механических примесей от 107 до 154 мг/л. 
Минимальная температура окружающего воздуха: -40°С
Климатическое исполнение: УХЛ-1
Требования к продукции: 
Арматура устьевая АУШГН - 65х21, превентор и СУСГ к нему должна иметь конфигурацию, габаритные и присоединительные размеры, указанные в Приложении к технической спецификации (габаритные схемы прилагаются) и гарантированно обеспечивать следующие эксплуатационные характеристики:
Габаритные размеры: 
- Высота, не более 1380 мм; 
- Ширина, не более 1800 мм;
Технические характеристики:
- давление при неподвижном штоке в затянутом положении сальника – 21 МПа;
- давление при подвижном устьевом штоке – 4 Мпа;
- рабочий температурный диапазон от -40°С до +300°С;
- температура окружающей среды, от -50ºС до +60ºС;
- резьба подвешиваемой колонны НКТ 73 мм по ГОСТ 633-80;
- конструкция устьевой арматуры должна обеспечивать возможность беспрепятственного доступа непосредственно в затрубное пространство скважины. В корпусе должно быть выполнено технологическое сквозное отверстие диаметром 32 мм, для проведения различных технологических операций (ГИС, ГДИС и др.) без остановки станка – качалки. Технологическое отверстие должно быть с резьбовой частью со штатной заглушкой, ось отверстия (32мм) должна быть параллельна геометрической оси штанговой подвески. Прибор эхолотирования (диам. 28мм) должен беспрепятственно проходить через технологическое отверстие, без демонтажа превентора и СУСГ-2.
Устьевая арматура состоит из следующих частей:
- Задвижка шиберная 65х210 (ЗМС) в количестве 2 ед. на затрубной, и шаровый кран 1 ед. на напорной линии с условным проходом - 65мм. Рабочее давление – 21 Мпа. 
- Обратный поворотный клапан-захлопкой с внешней обвязкой, для сброса избыточного давления из затрубного пространства, которая не должна превышать трубное давление (рабочее трубное давление – 4 атм.) с целью предотвращения аварийного сброса газожидкостной смеси в атмосферу.
- Конструкция обратного клапана должна позволять разборку при необходимост, условный проход обратного клапана не менее 32м;
- Устьевой герметизатор (типа СУСГ 2-73-32) предназначенный для уплотнения устьевого полированного штока  (диаметр штока 32 мм). СУСГ должен позволять компенсировать отклонения оси (до 5º) штанговой подвески от геометрической оси арматуры (погрешность монтажа, смещение осей в процессе зксплуатации), возможные при установке и зксплуатации станка-качалки. Устьевой герметизатор должен состоять из двух узлов: центрирующего устройства и двух уплотнительных камер, различающихся по назначению – рабочей и вспомогательной. Поджимающие (ленточный сальник) гайки должны иметь шаг резьбы 3 мм. Диаметр внутренной камеры СУСГ – 64 мм. Устьевой герметизатор должен иметь в комплекте ленточный сальник (2шт) достаточной длины, позволяющий обеспечить не менее 5 оборотов для рабочей камеры и 4 оборота для вспомогательной камеры. Ленточный сальник по конструкции должен состоять из армированного резинового шнура сечением 19 ширина х 20 высота х700 длина мм;
- Превентор полированного штока, ручного типа, для герметизации устья скважины совместно с полированным штоком, при замене нижнего уплотнительного ленточного сальника, без глушения скважины и проведения других ремонтных работ. Корпус превентора – из углеродистой стали, стальные плашки с резиновым уплотнителем (из резины маслобензостойкой). Рукоятка превентора должна быть изготовлена по ГОСТ 21752-76.
- На выходном фланце затрубной задвижки должен быть установлен внешняя резьба (Сп.Тr. 110х12,7) быстроразъемного соединения с изгибом 90 градусов 
Запасные части:
- Устьевая арматура должна быть снабжена комплектующими и запасными частями, на один комплект АУШГН
- Комплект резиновых уплотнителей плашки превентора (2 штуки) 
- Ленточный сальник устьевого герметизатора (из армированного резинового шнура) – 1 штука;
Поставщик при поставке должен предоставить в составе комплектующие изделия:
- межфланцевые уплотнительные металлические кольца, включая кольцо колонной головки;
- шпильки, гайки в полном комплекте;
- манометры (60 кгс/см2) - 2 шт.;
- вентиль под манометр - 2шт.;
- заглушки под манометровый вентиль – 2 шт.
- усиленный обратный поворотный клапан с захлопкой, диаметр оси не менее 7 мм – 2шт.(1 шт. на АУШГН, 1 шт в ЗИП).
При наличии приложить: 
Конструкторско-техническую документацию, чертежи, технологические карты и прочие документы, подробно определяющие производственные и эксплуатационные характеристики товара.
Контактная информация
Джанжигитов Канат Алдабергенович
эл. почта k.janzhigitov@omg.kmg.kz 
тел.: +7(72934) 65491
</t>
  </si>
  <si>
    <t xml:space="preserve">Арматура фонтанная АФК1-100х2,5 с кабельным вводом предназначена для эксплуатации водозаборных скважин с УЭЦН в рамках реализации проекта «Использование вод Альбсеноманских скважин для закачки в систему ППД».
Рабочая среда:
Вода, содержание механических примесей от 7,3 до 445 мг/л., среднее плотность – 1,006г/см3 , среднее содержание кальция (Са2+) – 224мг/дм3 , среднее содержание магния (Mg2 +) – 156 мг/дм3, среднее содержание суммы калия и натрия (Na++K+)– 3332 мг/дм3, среднее содержание хлоридов (СI-)  – 4368 мг/дм3, среднее содержание сульфатов (S042-)  – 2023 мг/дм3, среднее содержание гидрокарбонатов (НСОз-)  – 224 мг/дм3, средняя суммарная минерализация  – 10316 мг/дм3, средняя общая жесткость воды – 24мг-экв/л.
Температура рабочей среды: +30°С до +60°С
Температура окружающей среды, от -50ºС до + 60ºС;
Требования к продукции:
Арматура фонтанная АФК1-100х2,5 с кабельным вводом - должна гарантированно обеспечивать следующие эксплуатационные характеристики:
Климатическое исполнение:  УХЛ-1
Габаритные размеры:
- длина - не более 1500 мм;
- ширина - не более 650 мм;
- высота - не более 1500 мм; 
- масса – не более 860 кг.
Технические характеристики:
- рабочее давление – 2,5Мпа (25 кгс/см²); 
- рабочий температурный диапазон от -60оС до + 120оС;
- задвижки и плашки должны выдерживать температуру + 60ºС;
- условный проход: ствола  – 100 мм, отводов – 100 мм;
- Резьба подвешиваемой колонны НКТ Ø114мм по ГОСТ 633-80 и с возможностью перехода НКТ Ø89мм по ГОСТ 633-80;
- переходник НКТ Ø114мм на НКТ Ø89мм;
- 2 отверстия для ввода кабеля УЭЦН и для измерительного прибора динамического уровня скважины. Размеры отверстие согласно схеме в приложений 1 к техническому спецификацию. 
Устьевая арматура должна быть снабжена и укомплектована на 1 ед. АФК:
- Ответными фланцами (с шейкой под сварку) на все задвижки;
- межфланцевыми уплотнительными металлическими кольцами, включая кольцо колонной головки (в комплекте с АФК);
- шпильки, гайки в полном комплекте;
Количество: 38 комплект.
Гарантийный период: 12 месяцев с момента ввода в эксплуатацию, но не менее 24 месяца от даты поставки.
График поставки: 90 дней с момента подписания договора.
Поставка продукции производится по адресу:
АО "Озенмунайгаз", г.Жанаозен, ст.Узень, УПТОиКО, код получателя 3118, КазахстанТемирЖолы, код станции 663908, код ОКПО 05752590.
Потенциальный поставщик должен заполнить столбец «страна и завод изготовитель».
Прилагается: Схема АФК 100х25 в приложении 1.
Окончательный чертеж АФК должен быть согласован с Заказчиком, предварительно до поставки.
Фонтанная арматура должна иметь разрешение на применение технических устройств, выданный Комитетом индустриального развития и промышленной безопасности Министерства индустрии и инфраструктурного развития Республики Казахстан.
Требуемое количество технологических операций (включая подробное описание операций по каждому производственному процессу) по производству данного товара: ____________________________________
При наличии приложить: 
Конструкторско-техническую документацию, чертежи, технологические карты и прочие документы, подробно определяющие производственные и эксплуатационные характеристики товара.
Контактная информация
Машанов Ербол Асауович
эл. почта  y.mashanov @omg.kmg.kz 
тел.: +7(72934) 65440
</t>
  </si>
  <si>
    <t>Арматура фонтанная АФК1-100х2,5 с кабельным вводом</t>
  </si>
  <si>
    <t xml:space="preserve">Емкость горизонтальная, наземная, предназначена для хранения и выдачи питьевой воды на нефтегазовых месторождениях.
• Номинальный объем: 25м3.
• Днище коническое, материал сталь Ст3, лист 8 мм.
• Обечайка, материал сталь Ст3, лист 6 мм.
• Люк Ду 400, материал сталь Ст3, лист 6 мм.
• Опоры емкости – 2 шт, материал сталь Ст3.
• На емкости установлены патрубки под залив Ду100, сливной Ду50, дренажный Ду50, воздушник Ду50.
• Теплоизоляция – плиты из минеральной ваты 50 мм.
• Наружная обшивка емкости – материал сталь Ст3, лист 0,7 мм.
• Для удобства транспортировки по грунту емкость установлена на санях. Сани для емкости изготовлены из стального швеллера №24. Материал швеллера сталь Ст3.
Сани грузоподъемностью не менее 10 000 кг.
• Для обогрева емкости в холодное время установлен греющий кабель с терморегулятором. Характеристика кабеля с терморегулятором отрезной кабель имеет две токопроводящие жилы, которые соединены между собой специальной матрицей. Наружная оболочка: фторполимер. Мощность кабеля 30 Вт/м при 10°С. Радиус изгиба min 25 мм. Диаметр нагревательного кабеля: 13 х 7 мм. Напряжение сети 190-250 VAC. Медная экранирующая оплетка. Медная жила. Рабочая температура max 65°С. Кабель с терморегулятором предотвращает перегрев и замыкания электрической цепи. Напряжение питания кабеля 220В, погонная мощность не менее 20 Вт/м.
• Наружное антикоррозионное покрытие емкости – применять исключительно лакокрасочный материал изготовленный по стандартам ГОСТа, применяемый для окраски металлических поверхностей. Обеспечивает адгезию и антикоррозионную защиту поверхности. 
• Внутреннее антикоррозионное покрытие емкости – самостоятельное покрытие для защиты металла от коррозии, назчение для питьевой воды. 
• Покрытие обшивки – грунтовка, система покрытия состоящая из одного слоя из суспензии пигментов и наполнителей в растворе алкидно-меламино-формальдегидного лака с добавлением низкомлекулярной эпоксидной смолы. Назначение для окраски поверхностей емкости с целью защиты от коррозии; эмаль белая система покрытия состоящая из 2 слоев - из суспензии пигментов в растворе алкидно-меламино-формальдегидных смол в органических растворителях с добавлением специальных добавок. Обладает высокой адгезией, твердостью, блеском. Нанесение эмали методом распыления на сухую очищенную поверхность. Назначение эмали защита от воздействия суровых климатических условий.
• Емкость оснащена магнитным уровнемером (для визуального контроля уровня жидкости). Корпус уровномера изготовлен из соединяющих стальных материалов.
• Емкость оборудована площадкой обслуживания с лестницей. Размеры и параметры площадки, сталь Ст3. Высота перил площадки не менее 120см, Размер площадки ширина 100см, длина 100см. Дно площадки рифленый металл. Форма площадки согласовывается с Заказчиком. Размеры и параметры лестницы: материал ступеней арматура из стали Ст3 диаметром не менее 18мм не более 20мм препятствующего скольжению; ширина ступеней 60см; шаг ступеней 30см, конструкция лестницы должна выдерживать сосредоточенный груз 4,5 кН; Высота до начала ограждения не менее 220см не более 300см.
Требование к поставщику:
Вместе с поставкой товара предоставление документов, подтверждающие соответствие качества материалов, эмалей требованиям, установленным техническими регламентами, положениями стандартов или иными документами в соответствии с законодательством Республики Казахстан.
Требуемое количество технологических операций (включая подробное описание операций по каждому производственному процессу) по производству данного товара: ____________________________________
При наличии приложить: 
Конструкторско-техническую документацию, чертежи, технологические карты и прочие документы, подробно определяющие производственные и эксплуатационные характеристики товара.
Контактная информация
Тегисбаева Мадина Саиновна
эл. почта m.tegisbayeva@omg.kmg.kz
тел.: +7(72934) 63376
</t>
  </si>
  <si>
    <t xml:space="preserve">Емкость горизонтальная, наземная, предназначена для хранения и выдачи питьевой воды на нефтегазовых месторождениях.
• Номинальный объем: 5м3.
• Днище коническое, материал сталь Ст3, лист 8 мм.
• Обечайка, материал сталь Ст3, лист 6 мм.
• Люк Ду 400, материал сталь Ст3, лист 6 мм.
• Опоры емкости – 2 шт, материал сталь Ст3.
• На емкости установлены патрубки под залив Ду100, сливной Ду50, дренажный Ду50, воздушник Ду50.
• Теплоизоляция – плиты из минеральной ваты 50 мм.
• Наружная обшивка емкости – материал сталь Ст3, лист 0,7 мм.
• Для удобства транспортировки по грунту емкость установлена на санях. Сани для емкости изготовлены из стального швеллера №24. Материал швеллера сталь Ст3.
Сани грузоподъемностью не менее 10 000 кг.
• Для обогрева емкости в холодное время установлен греющий кабель с терморегулятором. Характеристика кабеля с терморегулятором отрезной кабель имеет две токопроводящие жилы, которые соединены между собой специальной матрицей. Наружная оболочка: фторполимер. Мощность кабеля 30 Вт/м при 10°С. Радиус изгиба min 25 мм. Диаметр нагревательного кабеля: 13 х 7 мм. Напряжение сети 190-250 VAC. Медная экранирующая оплетка. Медная жила. Рабочая температура max 65°С. Кабель с терморегулятором предотвращает перегрев и замыкания электрической цепи. Напряжение питания кабеля 220В, погонная мощность не менее 20 Вт/м.
• Наружное антикоррозионное покрытие емкости – применять исключительно лакокрасочный материал изготовленный по стандартам ГОСТа, применяемый для окраски металлических поверхностей. Обеспечивает адгезию и антикоррозионную защиту поверхности. 
• Внутреннее антикоррозионное покрытие емкости – самостоятельное покрытие для защиты металла от коррозии, назчение для питьевой воды. 
• Покрытие обшивки – грунтовка, система покрытия состоящая из одного слоя из суспензии пигментов и наполнителей в растворе алкидно-меламино-формальдегидного лака с добавлением низкомлекулярной эпоксидной смолы. Назначение для окраски поверхностей емкости с целью защиты от коррозии; эмаль белая система покрытия состоящая из 2 слоев - из суспензии пигментов в растворе алкидно-меламино-формальдегидных смол в органических растворителях с добавлением специальных добавок. Обладает высокой адгезией, твердостью, блеском. Нанесение эмали методом распыления на сухую очищенную поверхность. Назначение эмали защита от воздействия суровых климатических условий.
• Емкость оснащена магнитным уровнемером (для визуального контроля уровня жидкости). Корпус уровномера изготовлен из соединяющих стальных материалов.
• Емкость оборудована площадкой обслуживания с лестницей. Размеры и параметры площадки, сталь Ст3. Высота перил площадки не менее 120см, Размер площадки ширина 100см, длина 100см. Дно площадки рифленый металл. Форма площадки согласовывается с Заказчиком. Размеры и параметры лестницы: материал ступеней арматура из стали Ст3 диаметром не менее 18мм не более 20мм препятствующего скольжению; ширина ступеней 60см; шаг ступеней 30см, конструкция лестницы должна выдерживать сосредоточенный груз 4,5 кН; Высота до начала ограждения не менее 220см не более 300см.
Требование к поставщику:
Вместе с поставкой товара предоставление документов, подтверждающие соответствие качества материалов, эмалей требованиям, установленным техническими регламентами, положениями стандартов или иными документами в соответствии с законодательством Республики Казахстан.
Требуемое количество технологических операций (включая подробное описание операций по каждому производственному процессу) по производству данного товара: ____________________________________
При наличии приложить: 
Конструкторско-техническую документацию, чертежи, технологические карты и прочие документы, подробно определяющие производственные и эксплуатационные характеристики товара.
Контактная информация
Тегисбаева Мадина Саиновна
эл. почта m.tegisbayeva@omg.kmg.kz
тел.: +7(72934) 63376
</t>
  </si>
  <si>
    <t xml:space="preserve">Емкость горизонтальная, наземная, предназначена для хранения и выдачи питьевой воды на нефтегазовых месторождениях.
• Номинальный объем: 10м3.
• Днище коническое, материал сталь Ст3, лист 8 мм.
• Обечайка, материал сталь Ст3, лист 6 мм.
• Люк Ду 400, материал сталь Ст3, лист 6 мм.
• Опоры емкости – 2 шт, материал сталь Ст3.
• На емкости установлены патрубки под залив Ду100, сливной Ду50, дренажный Ду50, воздушник Ду50.
• Теплоизоляция – плиты из минеральной ваты 50 мм.
• Наружная обшивка емкости – материал сталь Ст3, лист 0,7 мм.
• Для удобства транспортировки по грунту емкость установлена на санях. Сани для емкости изготовлены из стального швеллера №24. Материал швеллера сталь Ст3.
Сани грузоподъемностью не менее 10 000 кг.
• Для обогрева емкости в холодное время установлен греющий кабель с терморегулятором. Характеристика кабеля с терморегулятором отрезной кабель имеет две токопроводящие жилы, которые соединены между собой специальной матрицей. Наружная оболочка: фторполимер. Мощность кабеля 30 Вт/м при 10°С. Радиус изгиба min 25 мм. Диаметр нагревательного кабеля: 13 х 7 мм. Напряжение сети 190-250 VAC. Медная экранирующая оплетка. Медная жила. Рабочая температура max 65°С. Кабель с терморегулятором предотвращает перегрев и замыкания электрической цепи. Напряжение питания кабеля 220В, погонная мощность не менее 20 Вт/м.
• Наружное антикоррозионное покрытие емкости – применять исключительно лакокрасочный материал изготовленный по стандартам ГОСТа, применяемый для окраски металлических поверхностей. Обеспечивает адгезию и антикоррозионную защиту поверхности. 
• Внутреннее антикоррозионное покрытие емкости – самостоятельное покрытие для защиты металла от коррозии, назчение для питьевой воды. 
• Покрытие обшивки – грунтовка, система покрытия состоящая из одного слоя из суспензии пигментов и наполнителей в растворе алкидно-меламино-формальдегидного лака с добавлением низкомлекулярной эпоксидной смолы. Назначение для окраски поверхностей емкости с целью защиты от коррозии; эмаль белая система покрытия состоящая из 2 слоев - из суспензии пигментов в растворе алкидно-меламино-формальдегидных смол в органических растворителях с добавлением специальных добавок. Обладает высокой адгезией, твердостью, блеском. Нанесение эмали методом распыления на сухую очищенную поверхность. Назначение эмали защита от воздействия суровых климатических условий.
• Емкость оснащена магнитным уровнемером (для визуального контроля уровня жидкости). Корпус уровномера изготовлен из соединяющих стальных материалов.
• Емкость оборудована площадкой обслуживания с лестницей. Размеры и параметры площадки, сталь Ст3. Высота перил площадки не менее 120см, Размер площадки ширина 100см, длина 100см. Дно площадки рифленый металл. Форма площадки согласовывается с Заказчиком. Размеры и параметры лестницы: материал ступеней арматура из стали Ст3 диаметром не менее 18мм не более 20мм препятствующего скольжению; ширина ступеней 60см; шаг ступеней 30см, конструкция лестницы должна выдерживать сосредоточенный груз 4,5 кН; Высота до начала ограждения не менее 220см не более 300см.
Требование к поставщику:
Вместе с поставкой товара предоставление документов, подтверждающие соответствие качества материалов, эмалей требованиям, установленным техническими регламентами, положениями стандартов или иными документами в соответствии с законодательством Республики Казахстан.
Требуемое количество технологических операций (включая подробное описание операций по каждому производственному процессу) по производству данного товара: ____________________________________
При наличии приложить: 
Конструкторско-техническую документацию, чертежи, технологические карты и прочие документы, подробно определяющие производственные и эксплуатационные характеристики товара.
Контактная информация
Тегисбаева Мадина Саиновна
эл. почта m.tegisbayeva@omg.kmg.kz
тел.: +7(72934) 63376
</t>
  </si>
  <si>
    <t xml:space="preserve">Станок-качалка 80кН Привод штанговых глубинных насосов (по устоявшейся терминологии - станок-качалка, (далее - СК)) выполняется в балансирном исполнении и должен обеспечивать следующие параметры:
- наибольшая нагрузка на устьевом штоке - 80 кН;
- длина хода устьевого тока – 2,1м; 2,4 м; 2,7м; 3,0 м;
- номинальный крутящий момент на выходном валу редуктора - 37 кНм;
- число качаний балансира в мин - 6...12;
- система уравновешивания - кривошипная;
- клиноременная передача -с числом ремней 5;
- мощность электродвигателя - 30 кВт, тип электродвигателя Y3-225M-6 либо аналог, не уступающий по техническим характеристикам;
- габаритные размеры: 
длина не более - 9170 мм, 
высота не более - 6623 мм, 
ширина (без периметрового ограждения) не более - 2854 мм,
масса не более - 13400 кг.
В состав СК должны входить следующие основные сборочные единицы и детали: 
1 - редуктор;
2 - балансир;
3 - головка балансира;
4 – опорная рама;
5 - стойка; 
6 - траверса;
7 - шатуны;
8 - установка электродвигателя с ведущим шкивом;
9 - подвеска устьевого штока с канатом;
10 - опора траверсы;
11 - опора балансира;
12 - тормоз колодочный;
13 - противовесы;
14 - ведомый шкив;
15 - ограждение КШМ;
16 - кривошипы;
17 - клиновые ремни;
18 - стяжка поворота головки;
19 - площадка смотровая;
20 - площадка верхняя.
Комплектность:
СК укомплектовывается редуктором типа JLH-850/37HB, имеющим характеристики:
- наибольший крутящий момент на выходном валу редуктора – 37 кНм;
- суммарное межосевое расстояние – 850 мм;
- межосевые расстояния быстроходной ступени – 331 мм, тихоходной – 519мм;
- суммарное передаточное число – 31,5;
- объем заливаемого масла в картер – 130 л;
- габаритные размеры: длина – 1230 мм, ширина – 900 мм, высота – 1077 мм;
- масса (сухая) – 2850 кг.
Предусмотреть в конструкции валов редуктора устройство, предотвращающее полную утечку масла из редуктора.
Шевронные зубчатые передачи обеих ступеней редуктора выполняются с термоупрочненным зацеплением Новикова. 
Валы редуктора устанавливаются:
быстроходный - на подшипниках №32519 | NU2219 (2 шт.);
промежуточный - на подшипниках №32620 | NU2320 (2 шт.);
тихоходный - подшипниках №3536 | 2236 (2шт.).
Редуктор укомплектовывается быстросъемной крышкой люка, используемой для осмотра зубчатых зацеплений и заливки смазки. 
В целях улучшения условий работы редуктора и исключения необходимости периодической подкачки консистентной смазки в подшипниковые гнезда, смазка подшипников и зубчатых зацеплений осуществляется маслом, заливаемым в картер. 
Для предотвращения утечек масла по шейкам быстроходного и тихоходного валов редуктора на данных валах устанавливаются маслоотбойники, для предотвращения утечек масла по плоскости разъема - в его корпусе и крышке выполняются маслоулавливающие канавки (какие-либо уплотнительные изделия не используются).
Для удобства контроля за состоянием и уровнем масла, в корпусе редуктора со стороны быстроходного вала устанавливается прозрачный маслоуровнемер. Несанкционированный слив масла исключается за счет применения специальной сливной пробки, выворачивание которой возможно только специальным ключом. Для сбора и удаления продуктов приработки зубчатых зацеплений редуктор оснащается магнитным стружкоуловителем, устанавливаемым сверху на крышке редуктора.
В целях повышения надежности крепления ведомого шкива его установка на быстроходном валу редуктора осуществляется на конусной втулке. Фиксация кривошипов на тихоходном валу редуктора осуществляется с помощью стяжек, а конструкция противовесов обеспечивает возможность их установки на нулевую отметку кривошипа. Балансир изготавливается из колонной двутавровой балки, а его опора оснащается подшипниками №3620 (ГОСТ 5721-75) | аналог NJ228 (2шт.). Фиксация балансира в необходимых положениях поворотной головки осуществляется с помощью тормозного устройства колодочного типа, сведение и разведение колодок которого осуществляется с помощью винтовой передачи. Дополнительная фиксация осуществляется специальной стяжкой, смонтированной на стойке и соединяемой с балансиром.
Шарнирно подвешенная на балансире траверса (с подшипником №3626 - 1 шт.) с шатунами, нижние головки которых укомплектовываются подшипниками №3618 (2 шт.), а верхние – корпусной подшипниковый узел (2 шт.). 
При поставке станков качалок все подшипниковые узлы должны быть смазанные. Фиксация головки на балансире в рабочем положении осуществляется четырьмя штырями. Для беспрепятственного подвода спускоподъемного оборудования при подземном ремонте скважины, головка имеет возможность поворота на 90 градусов в любую сторону. Поворот головки после демонтажа двух пальцев с какой-либо ее стороны, обеспечивается вращением винта стяжки, установленной на верхней поверхности балансира и соединенной с головкой, фиксация головки в отвернутом положениях производится этой же стяжкой.
Учитывая дуговую траекторию движения головки балансира во время работы СК, ее соединение с устьевым штоком и колонной штанг осуществляется с помощью гибкой канатной подвески, которая позволяет регулировать посадку плунжера в цилиндр насоса для предупреждения ударов плунжера о всасывающий клапан или выхода плунжера из цилиндра. Конструкцией подвески обеспечивается возможность установки динамографа для определения параметров работы оборудования. 
Амплитуда движения головки балансира, тем самым длина хода устьевого штока регулируется путем переустановки пальцев нижних головок шатунов в какую-либо из четырех расточек, выполненных в кривошипах.
В целях повышения надежности крепления ведущего шкива и быстрого перемонтажа, его установка на вал электродвигателя осуществляется на конусной втулке. Для быстрой смены и натяжения ремней электродвигатель устанавливается на регулируемой поворотной раме.
В целях обеспечения удобства и безопасности обслуживания СК, над редуктором и на стойке устанавливаются площадки: смотровая - для обслуживания редуктора и опоры траверсы, верхняя - для обслуживания опоры балансира, а также для обеспечения работ по повороту его головки. В целях безопасности пол площадок выполняется из просечного листа. 
СК укомплектовывается периметровым ограждением, состоящим из боковых (с расположенными в их проемах дверцами) и торцевых щитов, высота расположения нижнего пояса которых от нулевой отметки не должна превышать 20 см, промежутки между остальными поясами составлять не более 40 см, а длина каждого из боковых щитов - не более 2,5 м.
Окраска механизмов, металлоконструкций и деталей СК производится: 
- головки балансира, траверсы, кривошипов, противовесов, подвески, ограждения шкива электродвигателя - в оранжевый цвет;
- рамы, стойки, балансира, шатунов и платформ смотровой и верхней площадок, шкивов клиноременной передачи, ограждения КШМ, перил смотровой и верхней площадок, нижних головок шатунов - в оливковый цвет;
Грунтовки и эмали, используемые для нанесения лакокрасочных покрытий, должны сохранять свои защитные свойства не менее трех лет. Защита от коррозии крепежных деталей (за исключением фундаментных болтов) осуществляется оцинкованием с хромированием.
Примечания: закрепляемых на раме ящиках укладываются: 
- анкеры установочные для крепления рамы к фундаменту (10 шт.);
- ограждение ведущего шкива (1 шт.);
- пальцы для фиксации головки на балансире (4 шт.);
- подвеска устьевого штока с канатом Ø 22,5 мм (1 комплект);
- верхняя смотровой площадка (2 шт.);
- рычаги тормоза (1 комплект);
- запасные части (1 комплект);
- ремни клиновые С(В) 5000 (6 шт.);
- Шприц нагнетатель смазки диаметр 54 мм, 400 г. (на 5 шт. СК - 1 шт. шприц);
- Ключ трубчатый односторонней 110мм - (на 5 шт. СК - 1 шт. ключ);
- Стекло указателя уровня масла редуктора (на каждый СК по 1 шт);
- Устройство для перемещения противовесов на кривошипах -1шт;
- Специальный ключ для сливной пробки редуктора-1шт;
- болты с квадратной головкой для крепления противовесов к кривошипам (8 шт.);
- болты, гайки и шайбы для крепления опоры траверсы к балансиру (1 комплект);
- болты, гайки и шайбы для крепления опоры балансира к стойке (1 комплект).
- стяжка для поворота головки балансира (1 шт.);
- болты, гайки и шайбы для крепления стойки на раме (1 комплект);
- болты, гайки и шайбы для крепления уголков периметрового ограждения к раме (1 комплект);
- крепежные детали для сборки периметрового ограждения (1 комплект);
- крепежные детали для сборки смотровой площадки на раме и стойке (1 комплект);
- крепежные детали для сборки верхней площадки на стойке (1 комплект);
- крепежные детали для сборки стойки рычага тормоза на раме (1 комплект);
- сменные шкивы для изменения числа качаний (по 1 комплекту на 1 СК); 
- товаросопроводительная (согласно комплектно-отгрузочной ведомости - КОВ) и эксплуатационная документация согласно ведомости эксплуатационных документов ВЭ на каждый СК.    
Все знаки маркировки должны быть пояснены в инструкции по эксплуатации.
Оборудование должно иметь необходимые предупреждающие надписи или знаки об опасностях, если указанное предусмотрено техническими регламентами.
Блок управления БУ ШК-2МП либо аналог, не уступающий техническим характеристикам.
Блок управления БУ ШК-2МП с рабочим диапазоном тока 20÷85А для управления электродвигателем мощностью 30кВт:
Блок обеспечивает защиту электродвигателя путем аварийного отключения в следующих случаях:
- при перегрузки по току;
- при тепловой перегрузки на основе тепловой модели электродвигателя;
- при пропадания момента на валу (защита по минимальному потребляемому току);
- при перекосе токов потребления по фазам;
- при обрыве любой из фаз с низкой или высокой стороны питающего трансформатора в сетях переменного тока частотой 50Гц напряжением 380 В;
- при выходе параметров питающей сети за установленные нормы.
Также блок управления БУ ШК-2МП выполняет следующие функции:
- контроль сопротивления изоляции обмоток электродвигателя и кабеля питающего электродвигатель;
- сигнализацию о начале перегрузки;
- индикацию о причине отключения;
- разрешение автоматического повторного включения;
- блокировку повторного включения при тяжелых авариях;
- возможность оперативного изменения параметров защиты и параметров работы;
- защиту от несанкционированных изменений настроек параметров защиты и параметров работы.
- дистанционный контроль и управление (по типу RS-485 или другого аналогичного стандарта).
- дополнительные входы выходы для аварийного отключения и сигнализации (например, резкое падение или превышение давления в магистрали).
- буквенно-цифровой дисплей и кнопки управления для оперативного контроля и изменения параметров и уставок.
- ведение журнала событий, аварийных ситуаций, причин аварий, количество пусков и т.д.
- измерение пусковой характеристики защищаемого двигателя.
- автоматизированная настройка токовых защит в соответствии с измеренной пусковой
характеристикой электродвигателя;
Блок рассчитан на эксплуатацию с параметрами окружающей среды:
-диапазон температур от -30 до +60 С;
-относительная влажность воздуха до 95% при температуре +25С;
-окружающая среда не взрывоопасная, не содержащая агрессивных газов и паров.
Режим работы блока – длительный.
Требования к коммутационным аппаратурам:
Автоматически выключатель силовой цепи должен соответствовать следующим характеристикам:
- механическая износостойкость 25 000 и электрическая износостойкость 10 000 (циклов коммутации);
 - расцепитель – тепловой и электромагнитный регулируемые;
- номинальная предельная отключающая способность не менее 50 кА.
Электромагнитный пускатель силовой цепи должен соответствовать следующим характеристикам:
- вспомогательные контакты - 2з+2р или 2NO+2NC;
- коммутационная износостойкость не менее 2 млн. циклов;
- с тепловым реле;
- температурный режим работы от -30 до +60 С
Технические характеристики:
Основные технические характеристики устройства приведены в Приложении к технической спецификации Таблица №1 – (Основные технические характеристики устройства):
- Дистанционный контроль и управление по RS-485 или другого аналогичного стандарта.
- Имеет дополнительные входы выходы для аварийного отключение и сигнализации (например, резкое падение или превышение давления в магистрали).
- Имеет буквенно-цифровой дисплей и кнопки управления для оперативного контроля и изменения параметров и уставок.
- Возможность использовать прибор совместно с плавным пуском не имеющих защит.
- Ведение журнала событий, аварийных ситуаций, причин аварий, количество пусков и многое другое.
- Измерение пусковой характеристики защищаемого двигателя.
- Автоматизированная настройка токовых защит в соответствии с измеренной пусковой
характеристикой электродвигателя;
- Индикация причины отключения двигателя;
Комплектность:
Комплект поставки блока БУ ШК-2МП приведен в Приложении к технической спецификации Таблица № 2. (Комплект поставки блока БУ ШК-2МП)
Товар должен быть новым (оригинал с завода) и не являться дубликатом или складского хранения изготовлен не ранее 2023 года выпуска.
Правила приемки и методы контроля СК осуществляются в соответствии с ГОСТ 31832-2012.
Гарантийный срок эксплуатации СК-24 месяца со дня ввода в эксплуатацию.
Приложение №6
 к шаблону типового договора о закупке товаров
• Дополнить п. 3.8. шаблон типового договора о закупке товаров следующим:
             Поставщик вместе с Товаром дополнительно обязан предоставить Грузополучателю следующие документы, относящиеся к приемке:
Акт ввода в эксплуатацию согласно образца Заказчика, после запуска и вывода на режим промышленной эксплуатации согласно руководству привода СК. – 2 экземпляра.
• Изменить и изложить п. 3.6. шаблона типового договора о закупке товаров следующим:
             Поставщик извещает Грузополучателя по факсу или телексу об отгрузке Товара в течение 24 часов с момента отгрузки. В извещении указываются и прикладываются следующие данные, относящиеся к отгрузке: ∙ номер Договора, ∙ наименование Товара, ∙ копия накладной, ∙ номер транспорта (вагона, контейнера), ∙ дата отгрузки, ∙ количество мест и вес, ∙ стоимость отгруженного Товара. В случае не предоставления Поставщиком в установленные сроки вышеуказанных документов, а также документов, предусмотренных п.3.8. Договора и Приложении №6, а также при некомплектности либо не соответствующего качества Товар принимается Грузополучателем на ответственное хранение в соответствии с условиями Приложение №4 Договора, расходы за которое несет Поставщик.
• Добавить  новый  пункт 3.12. в шаблон типового договора о закупке товаров:
           Поставщик должен обеспечить шеф монтажные (установка, регулировка оборудования) и техническим сопровождением специалистов Поставщика при монтажных и пуско-наладочных работах, с ознакомлением персонала (Заказчика) с основными навыками по безопасной эксплуатации и обслуживания СК в количестве 1-ого комплекта.
• Изменить и изложить п. 5.11.  шаблона типового договора о закупке товаров следующим:
Заказчик не позднее 10 (десяти) рабочих дней со дня получения акт ввода в эксплуатацию и со дня получения от Поставщика документа (ов) подтверждающего поставку товара, предусмотренных условиями договора, заполняет необходимую информацию по договору и в случае отсутствия замечаний подписывает акт подтверждающий поставку товара, либо отказывает в принятии поставленного товара с указанием аргументированных оснований.
</t>
  </si>
  <si>
    <t xml:space="preserve">Ключ концевой трубный – прочный, трубный ключ с чугунной рукояткой и не проскальзывающими губками из закаленной стали. Должны выдерживать самые высокие нагрузки при монтаже труб и буровых штанг. Подклинивающий захват трубного ключа (плоскости зажимных губок расположены под наклоном друг к другу) исключает проскальзывание гладких труб, обеспечивая надежный и крепкий захват и удерживание трубы, без дополнительного подтягивания регулировочной гайки.
Технические  параметры:
Диаметр труб, дюйм - 2 ½;
Длина рукояти, дюйм  - 18;
Длина рукояти, мм – 450;
Диаметр труб, мм – 65;
Товар должен быть новым (оригинал с завода) и не являться дубликатом или складского хранения изготовлен не ранее 2023 года выпуска.
</t>
  </si>
  <si>
    <t xml:space="preserve">Для свинчивания и развинчивания насосно-компрессорных труб и муфт нефтяного сортамента путем захватывания их  тело или муфту автоматизированным или ручным способом при ремонте скважин. Группа условий хранения в части воздействия климатических факторов – 4(Ж2) по ГОСТ 15150-69 при температуре окружающей среды -50...+50 °С, навесы или закрытые помещения в макроклиматических районах с умеренным и холодным климатом. 
Ключ одношарнирный трубный КОТ 48-89 мм должен соответствовать требованиям   
Характеристика КОТ 48-89
Наружный диаметр захватываемых труб и муфт к ним:  48-89 мм
Крутящий момент максимальный, кН*м  3,5
Габаритные размеры:
- Высота – от 120 до 130 мм
- Длина – от 480  до 500 мм
- Ширина от 126 до136 мм
Масса ключа в собранном виде, не более - 8 кг
В комплект поставки входят: 
Ключ в сборе – 1 комплект;
Сменные детали:  Сухарь – 3 шт; Плашка – 3 шт; Пружина – 2 шт;
Обработан антикоррозионным химическим составом.
Вместе с  поставкой  должны комплектоваться: Паспорт и руководство по эксплуатации с указанием критерии предельного состояния (карта инструментального контроля), инструкция по ремонту, испытания и отбраковке инструмента с указанием периодичности технического освидетельствования,  протокол испытания (дефектоскопия) – по 1 экземпляру для каждого оборудования.
</t>
  </si>
  <si>
    <t xml:space="preserve">Для свинчивания и развинчивания насосно-компрессорных труб и муфт нефтяного сортамента путем захватывания их  тело или муфту автоматизированным или ручным способом при ремонте скважин. Группа условий хранения в части воздействия климатических факторов – 4(Ж2) по ГОСТ 15150-69 при температуре окружающей среды -50...+50 °С, навесы или закрытые помещения в макроклиматических районах с умеренным и холодным климатом. 
Ключ одношарнирный трубный КОТ 89-132 мм должен соответствовать требованиям:
Характеристика: КОТ 89-132;
Условный диаметр захватываемых труб и муфт к ним- 89-132мм;
Крутящий момент максимальный -  4,5кНм.
Габаритные размеры: 
высота - 110 до 120мм;
длина -   140 до 155мм;
ширина - 510 до 520мм;
Масса ключа в собранном виде, не более – 9 кг.
В комплект поставки входят: 
Ключ в собранном виде - 1 комплект;
Комплект запасных частей:  Сухарь – 3 шт; Плашка – 3 шт. Пружина – 2 шт;
Вместе с  поставкой  должны комплектоваться: Паспорт и руководство по эксплуатации с указанием критерии предельного состояния (карта инструментального контроля), инструкция по ремонту, испытания и отбраковке инструмента с указанием периодичности технического освидетельствования,  протокол испытания (дефектоскопия) – по 1 экземпляру для каждого оборудования.
</t>
  </si>
  <si>
    <t xml:space="preserve">Прямой трубный ключ – прочный, трубный ключ с чугунной рукояткой и непроскальзывающими губками из закаленной стали. Должны выдерживать самые высокие нагрузки при монтаже труб и буровых штанг. Подклинивающий захват трубного ключа (плоскости зажимных губок расположены под наклоном друг к другу) исключает проскальзывание даже самых гладких труб, обеспечивая надежный и крепкий захват и удерживание трубы, без дополнительного подтягивания регулировочной гайки.
Длина ключа - не более 24 дюйм;
Длина ключа    - не более 600 мм;
Макс диаметр трубы - не более 3 дюйм;
Макс диаметр трубы - не более 89 мм;
Вес не более - 5 кг;
Должны иметь дополнительно запасные части сухарей: верхняя щека - 1 шт, нижняя щека - 1 шт
Обработан антикоррозионным химическим составом.
Вместе с  поставкой  должны комплектоваться: Паспорт и руководство по эксплуатации с указанием критерии предельного состояния (карта инструментального контроля), инструкция по ремонту, испытания и отбраковке инструмента с указанием периодичности технического освидетельствования,  протокол испытания (дефектоскопия) – по 1 экземпляру для каждого оборудования.
</t>
  </si>
  <si>
    <t xml:space="preserve">Ключ штанговый круговой КШК предназначен для отвинчивания насосных штанг при закрепленном плунжере скважинного насоса во время подземного ремонта нефтяных скважин при заедании плунжерного насоса. 
Ключ штанговый круговой КШК должен обеспечить безопасную работу при захватывании ключом за тело штанги и за квадрат штанги, надежный захват за тело штанги, повышение наработки на отказ в три раза за счет использования твердосплавных сухарей.
Характеристика:  КШК 
Максимальный крутящий момент: 980 Н*м;
Условный диаметр насосных штанг- 19мм,22мм,25мм;
Диаметр обода ключа- 550мм до 560мм;
Масса не более – 7 кг.
В комплект поставки входят: 
Ключ в сборе – 1 комплект;
Сменные детали: Винт зажимной- 1шт, Сухари подвижные – 3 шт; Сухари неподвижные – 3 шт;
Ключ КШК  при поставке «Заказчику» должен быть обработан антикоррозионным химическим составом.
Вместе с  поставкой  должны комплектоваться: Паспорт и руководство по эксплуатации с указанием критерии предельного состояния (карта инструментального контроля), инструкция по ремонту, испытания и отбраковке инструмента с указанием периодичности технического освидетельствования,  протокол испытания (дефектоскопия) – по 1 экземпляру для каждого оборудования.
</t>
  </si>
  <si>
    <t xml:space="preserve">Ключ штанговый (КШ) ударный КШУ-19/22 предназначен для свинчивания и развинчивания резьбовых (муфтовых) соединений насосных штанг в колонне ударным способом с гарантированным усилием, без необходимости наращивания рукоятки.
Ключи для насосных штанг изготовлены из высококачественной, термообработанной легированной стали, должны иметь гладкую "молоточковую оснастку" для быстрого размыкания жёсткого резьбового соединения  насосных штанг.
 Характеристика,не более;
Допустимый крутящий момент,кГс*м
- При закручивании (раскручивании) – 200,
- При ударе – 500,
Допустимая нагрузка на рукоятке, кГс
- При закручивании (раскручивании) – 415,
- При ударе – 1040,
Длина рукоятки, мм (дюйм) – 480 (19)
Масса не более, кг – 2,4.
Обработан антикоррозионным химическим составом.
Вместе с  поставкой  должны комплектоваться: Паспорт и руководство по эксплуатации с указанием критерии предельного состояния (карта инструментального контроля), инструкция по ремонту, испытания и отбраковке инструмента с указанием периодичности технического освидетельствования,  протокол испытания (дефектоскопия) – по 1 экземпляру для каждого оборудования.
</t>
  </si>
  <si>
    <t xml:space="preserve">НКТ  бесшовные гладкие с наружной резьбой на обоих концах с соединительной муфтой / 
НКТ труба размер 2-3/8" невысаженный с наружу концом;
НКТ 60х5,0-«Д»  по ГОСТ 633-80 или СТ РК ИСО 11960-2009 с муфтой 60-Д / J-55  ГОСТ 633-80 или СТ РК ИСО 11960-2009 с следующих типразмеров:
- длина 9,16-11,39 м / 8,54 – 10,36 м;
- диаметр 60 мм / 60,32 мм;
- толщина стенки 5,0 мм / 4,83 мм;
- группа прочности Д / J-55;
- временное сопротивление не менее 655 МПа / 517 МПа,
- предел текучести не менее 379 МПа и не более 552 МПа,
- относительное удлинение не менее 14,3 % / полное удлинение под нагрузкой 0,5 %;
Каждая партия НКТ (1 партия – 10 тонн) должна быть укомплектована одним коротким НКТ с муфтой (муфтовая подвеска) для соединения планшайбы с колонной НКТ, также группы прочности Д / J-55, длиной 0,9 м. На резьбовые соединения НКТ (с двух сторон трубы) должна быть нанесена резьбоуплотнительная смазка, обеспечивающие герметичность соединения и предохраняющие его от задиров и коррозии, а также должны быть обеспечены предохранительными кольцами и ниппелями от повреждений при транспортировке. 
Трубы должны выдерживать испытание гидравлическим давлением по требованию СТ РК ИСО 11960-2009 или ГОСТ 633-80, и остаться герметичными. Резьбы и уплотнительные конические расточки муфт должны быть оцинкованы или фосфатированы. С целью предохранения от коррозии при транспортировании наружная поверхность каждой трубы и муфты, а также короткие НКТ с муфтой (муфтовая подвеска) для соединения планшайбы с колонной НКТ должна быть окрашена или с покрытием нейтральной смазкой.
Данные НКТ должны быть изготовлены с учетом работы их в среде с геолого-техническими и физико-химическими свойствами, указанных в приложении 1
МЕЖГОСУДАРСТВЕННЫЙ СТАНДАРТ. Трубы насосно-компрессорные и муфты к ним СТ РК ИСО 11960-2009, ГОСТ 633-80
Контактная информация
Абенов Габит Сабитович
эл. почта g.abenov@omg.kmg.kz
тел.: +7(72934) 65162
</t>
  </si>
  <si>
    <t xml:space="preserve">НКТ применяются для эксплуатации нефтяных, нагнетательных и газовых скважин. 
НКТ  бесшовные с высаженными наружу концами с соединительной муфтой, длиной 10 м (+, - 5%),  следующих типоразмеров:
НКТ В 73х5,5-Д ГОСТ 633-80 с муфтой В-73-Д ГОСТ 633-80
- диаметр 73 мм, - группа прочности Д, 
- толщина стенки 5,5 мм,
- временное сопротивление не менее 655 МПа,
- предел текучести не менее 379 МПА и не более 552 МПа,
- относительное удлинение не менее 14,3 %.
Каждая партия НКТ (1 партия – 10 тонн) должна быть укомплектована одним коротким НКТ с муфтой (муфтовая подвеска) для соединения планшайбы с колонной НКТ, также группы прочности Д, длиной 0,9 м.
На резьбовые соединения НКТ (с двух сторон трубы) должна быть нанесена резьбоуплотнительная смазка типа и защищены от повреждений при транспортировке предохранительными кольцами и ниппелями.
Трубы должны выдерживать испытание гидравлическим давлением по требованию ГОСТ 633-80, и остаться герметичными. Все муфты должны быть с цинк-фосфатным покрытием.
Данные НКТ должны быть изготовлены с учетом работы их в среде с геолого-техническими и физико-химическими свойствами, указанных в приложении 1.
График поставки:  (всего – 435 тонна).
Гарантийный период: 12 месяцев с момента ввода в эксплуатацию, но не менее 24 месяца от даты поставки.
Поставка продукции производится по адресу:
АО "Озенмунайгаз", г.Жанаозен, ст.Узень, УПТОиКО, код получателя 3118, КазахстанТемирЖолы, код станции 663908, код ОКПО 05752590.
Прилагается: геолого-технические и физико-химические свойства эксплуатации скважин, указанных в приложении 1
</t>
  </si>
  <si>
    <t xml:space="preserve">НКТ  бесшовные гладкие с наружной резьбой на обоих концах с соединительной муфтой /
НКТ труба размер 2-7/8" невысаженный с наружу концом;
НКТ 73х5,5-«Д» по ГОСТ 633-80 или СТ РК ИСО 11960-2009  с муфтой 73-Д / 73,02 J-55 по ГОСТ 633-80 или СТ РК ИСО 11960-2009 следующих типоразмеров:
- длина 9,16-11,39 м / 8,54 – 10,36 м; 
- диаметр 73 мм / 73,02 мм;
- толщина стенки 5,5 мм / 5,51 мм; 
- группа прочности Д / J-55;
- временное сопротивление не менее 655 МПа / 517 МПа;
- предел текучести не менее 379 МПа и не более 552 МПа;
- относительное удлинение не менее 14,3 % / полное удлинение под нагрузкой 0,5 %;
Каждая партия НКТ (1 партия – 10 тонн) должна быть укомплектована одним коротким НКТ с муфтой (муфтовая подвеска) для соединения планшайбы с колонной НКТ, также группы прочности Д / J-55, длиной 0,9 м. На резьбовые соединения НКТ (с двух сторон трубы) должна быть нанесена резьбоуплотнительная смазка, обеспечивающие герметичность соединения и предохраняющие его от задиров и коррозии, а также должны быть обеспечены предохран тиельными кольцами и ниппелями от повреждений при транспортировке. Трубы должны выдерживать испытание гидравлическим давлением по требованию ГОСТ 633-80 или СТ РК ИСО 11960-2009, и остаться герметичными. Резьбы и уплотнительные конические расточки муфт должны быть оцинкованы или фосфатированы. С целью предохранения от коррозии при транспортировании наружная поверхность каждой трубы и муфты, а также короткие НКТ с муфтой (муфтовая подвеска) для соединения планшайбы с колонной НКТ должна быть окрашена или с покрытием нейтральной смазкой. 
Данные НКТ должны быть изготовлены с учетом работы их в среде с геолого-техническими и физико-химическими свойствами, указанных в приложении 1
Трубы насосно компрессорные и муфтык ним. Техни ческие условия СТ РК ИСО 11960-2009,
ГОСТ 633-80.
</t>
  </si>
  <si>
    <t xml:space="preserve">НКТ  бесшовные гладкие с наружной резьбой на обоих концах с соединительной муфтой /           НКТ труба размер 3-1/2 невысаженный с наружу концом, 
НКТ 89х6,5-«Д»  ГОСТ 633-80 или СТ РК ИСО 11960-2009 с муфтой 89-Д / 88,9 J-55 ГОСТ 633-80 или СТ РК ИСО 11960-2009 следующих типоразмеров:
- длина 9,16-11,39 м / 8,54 – 10,36 м; 
- диаметр 89 мм / 88,9 мм, 
- толщина стенки 6,5 мм / 6,45 мм, - группа прочности Д / J-55;.
- временное сопротивление не менее 655 МПа / 517 МПа,
- предел текучести не менее 379 МПа и не более 552 МПа,
- относительное удлинение не менее 13 %/ полное удлинение под нагрузкой 0,5 %;
Каждая партия НКТ (1 партия – 13 тонн) должна быть укомплектована одним коротким НКТ с муфтой (муфтовая подвеска) для соединения планшайбы с колонной НКТ, также группы прочности Д / J-55  , длиной 0,9 м.  На резьбовые соединения НКТ (с двух сторон трубы) должна быть нанесена резьбоуплотнительная смазка, обеспечивающие герметичность соединения и предохраняющие его от задиров и коррозии, а также должны быть обеспечены предохранитель ными кольцами и ниппелями от повреждений при транспортировке. Трубы должны выдерживать испытание гидравлическим давлением по требованию ГОСТ 633-80 или СТ РК ИСО 11960-2009, и остаться герметичными. Резьбы и уплотнительные конические расточки муфт должны быть оцинкованы или фосфатированы. С целью предохранения от коррозии при транспортировании наружная поверхность каждой трубы и муфты, а также короткие НКТ с муфтой (муфтовая подвеска) для соединения планшайбы с колонной НКТ должна быть окрашена или с покрытием нейтральной смазкой.
Данные НКТ должны быть изготовлены с учетом работы их в среде с геолого-техническими и физико-химическими свойствами, указанных в приложении 1
МЕЖГОСУДАРСТВЕННЫЙ СТАНДАРТ. Трубы насосно-компрессорные и муфты к ним. СТ РК ИСО 11960-2009, ГОСТ 633-80.
</t>
  </si>
  <si>
    <t xml:space="preserve">Труба НКТ 73х5,5-Д гл. с защ. покр. -применяются для эксплуатации нефтяных, нагнетательных и газовых скважин, обладающие повышенной коррозионной стойкостью и стойкостью к абразивному износу, а также увеличенным ресурсом резьбового соединения.
НКТ бесшовные гладкие с наружной резьбой на обоих концах с соединительной муфтой, длиной 10 м (+/- 5%), следующих типоразмеров:
НКТ 73х5,5-Д  ГОСТ 633-80 с муфтой 73-Д ГОСТ 633-80
- диаметр 73 мм, толщина стенки 5,5 мм, группа прочности Д, временное сопротивление не менее 655 МПа, предел текучести 379-552 МПа, относительное удлинение не менее 14,3 %. 
Защитное покрытие должно обладать следующими свойствами:
• Покрытие предназначено для защиты НКТ от агрессивной внутрискважинной среды, абразивного износа в процессе подъема пластовой жидкости, при добыче нефти насосным способом УШГН при эксплуатации в коррозионно-осложненных условиях:
• Тип покрытия – двухслойное покрытие, состоящее из слоя эпоксидно-фенольного, фенольного, либо на водной основе, жидкого праймера и наружного слоя из порошкового эпоксидного покрытия;
• Внешний вид покрытия - гладкая ровная поверхность, однородный цвет, отсутствие блистерингов, трещин, усадочных раковин, отслоений, забоин, вмятин и других дефектов;
• Толщина покрытия 300-600 мкм по ISO 2808;
• Износоустойчивость покрытия ≥4,0 л песка / мкм покрытия по ASTM D968;
• Износостойкость покрытия на приборе Табера ≤65 мг/(5000 об/мин. Нагрузка 1000 г. Колесо CS17) по ASTM D4060;
• Диэлектрическая сплошность покрытия, 5 кВ/мм по ASTM G62;  
• Диэлектрическая сплошность покрытия (контролируемая в составе линии) по NACE TM 0384 (пропуски не допускаются);  
• Адгезия покрытия методом резов ≤ Класс 2 по BS EN 10289-2002 Annex D;
• Адгезия покрытия методом отрыва грибка ≥19 МПа по ГОСТ 32299 или аналог;
• Шероховатость покрытия &lt;15 мкм по ISO 4287;
• Твердость покрытия ≥5H по ISO 15184;
• Покрытие должно выдерживать автоклавные испытания в растворе NaOH с рН 12,5, при температуре 70 °C, давлении 40 МПа, в течение 24 по NACE TM 0185;
• Стойкость к удару покрытия ≥ 9 Дж по ГОСТ Р 51164 или аналог при 25°С;
 Покрытие должно быть стойким к декомпрессии, т.е. успешно пройти автоклавные испытания на стойкость к быстрой декомпрессии в среде 5 % р-ра NaCl + CO2 (5 МПа), при температуре 90°С, выдержка в течении 24 часов, сброс давления не более 5 секунд (с последующем контролем внешнего вида на предмет блистерингов/вспучиваний покрытия).
 Покрытие должно быть стойким к CO2, т.е. успешно пройти автоклавные испытания в среде 5 %-ного раствора NaCl, насыщенного (3,0±0,3) МПа CO2 и (7,0±0,7) МПа N2, при температуре (90±3) ºС, в течение 24 часов (сброс давления в течение не менее 10 минут), с последующим контролем адгезии методом отрыва (по ГОСТ 32299) и внешнего вида на предмет отсутствия блистерингов/вспучиваний
            Покрытие должно быть стойким к HCl, т.е. успешно пройти испытания в среде 10% р-ра HCl при температуре 50°С в течение 24 часов, с последующим контролем адгезии методом отрыва (по ГОСТ 32299) и внешнего вида на предмет отсутствия блистерингов/вспучиваний. 
            Покрытие должно быть стойким к циклическому изменению температур, т.е. успешно пройти испытания на термоциклирование в диапазоне температур от минус (60±3) ºС до плюс (60±3) ºС, 15 циклов с последующим контролем адгезии методом отрыва (по ГОСТ 32299) и внешнего вида на предмет отсутствия блистерингов/вспучиваний. 
             Покрытие должно быть стойким к паровым обработкам, т.е. успешно пройти испытания на воздействие водяного пара, 15 циклов с последующим контролем адгезии методом отрыва (по ГОСТ 32299) и внешнего вида на предмет отсутствия блистерингов/вспучиваний. 
• Нанесение покрытия на торцевую часть ниппеля, наружную заходную фаску, первые 1-2 шага профиля резьбы ниппеля НКТ, межниппельное пространство муфты.
На резьбовые соединения НКТ (с двух сторон трубы) должна быть нанесена резьбоуплотнительная смазка, обеспечивающие герметичность соединения и предохраняющие его от задиров и коррозии.
Каждая партия НКТ (1 партия – 10 тонн) должна быть укомплектована одним коротким НКТ с муфтой (муфтовая подвеска) с защитным покрытием для соединения планшайбы с колонной НКТ, также группы прочности Д, длиной 0,9 м.
 При транспортировании резьбы штанг и муфты должны быть защищены пластмассовыми колпачками и пробками. С целью предохранения от коррозии при транспортировании наружная поверхность каждой трубы и муфты, а также короткие НКТ с муфтой (муфтовая подвеска) для соединения планшайбы с колонной НКТ должна быть окрашена или с покрытием нейтральной смазкой.
Поставить цилиндрические оправки (шаблоны) длиною 1250 мм для проведения контроля внутреннего диаметра и общей изогнутости трубы при проведении спуска их в скважину в количестве 10 штук.
Гарантийный период: 12 месяцев с момента ввода в эксплуатацию, но не менее 24 месяца от даты поставки
Трубы стальные обсадные и насосно-компрессорные для нефтяной и газовой промышленности.
Промышленность нефтяная и газовая. Стальные трубы, используемые в скважинах как обсадные или насосно-компрессорные.
МЕЖГОСУДАРСТВЕННЫЙ СТАНДАРТ. Трубы насосно-компрессорные и муфты к ним. СТ РК ИСО 11960, ГОСТ 633-80
Приложение №9 к договору
Вместе с  поставкой  должны комплектоваться: Паспорт и руководство по эксплуатации с указанием критерии предельного состояния (карта инструментального контроля), инструкция по ремонту, испытания и отбраковке инструмента с указанием периодичности технического освидетельствования,  протокол испытания (дефектоскопия) – по 1 экземпляру для каждого оборудования.
Требование к поставщику:
1)«На этапе поставки поставщик должен предоставить документы, подтверждающие проведение успешных опытно-промышленных испытаний НКТ  с защитным покрытием на скважинах месторождению АО «Озенмунайгаз» (а именно наличия H2S 0-10 000ррм и СО2 0-3% мол).  
2) Поставщик должен предоставить в рамках исполнения договора о закупках документы, подтверждающие соответствие поставляемых товаров требованиям, установленным техническими регламентами, положениями стандартов или иными документами в соответствии с законодательством Республики Казахстан.
</t>
  </si>
  <si>
    <t xml:space="preserve">Труба НКТ 89х6,5-Д гл. с защ. покр.-применяются для эксплуатации нефтяных, нагнетательных и газовых скважин, обладающие повышенной коррозионной стойкостью и стойкостью к абразивному износу, а также увеличенным ресурсом резьбового соединения.
НКТ  бесшовные гладкие с наружной резьбой на обоих концах с соединительной муфтой, длиной 10 м (+/- 5%),  следующих типоразмеров:
НКТ 89х6,5-Д  ГОСТ 633-80 с муфтой для НКТ 89-Д ГОСТ 633-80
- диаметр 89 мм, толщина стенки 6,5 мм, группа прочности Д, временное сопротивление не менее 655 МПа, предел текучести 379-552 МПа, относительное удлинение не менее 14,3 %. 
Защитное покрытие должно обладать следующими свойствами:
Покрытие  предназначено для защиты НКТ от агрессивной внутрискважинной среды, абразивного износа в процессе подъема пластовой жидкости, при добыче нефти насосным способом УШГН при эксплуатации в коррозионно-осложненных условиях:
Тип покрытия – двухслойное покрытие, состоящее из слоя эпоксидно-фенольного, фенольного, либо на водной основе, жидкого праймера и наружного слоя из порошкового эпоксидного покрытия;
Внешний вид покрытия - гладкая ровная поверхность, однородный цвет, отсутствие блистерингов, трещин, усадочных раковин, отслоений, забоин, вмятин и других дефектов;
Толщина покрытия 250-500 мкм по ISO 2808;
Износоустойчивость покрытия ≥2 л песка / мкм покрытия по ASTM D968;
Износостойкость покрытия на приборе Табера ≤50 мг/(1000 об. Нагрузка 1000 г. Колесо CS17) по ASTM D4060; 
Диэлектрическая сплошность покрытия, 5 кВ/мм по ASTM G62;  
Диэлектрическая сплошность покрытия (контролируемая в составе линии) по NACE TM 0384 (пропуски не допускаются);  
Адгезия покрытия методом резов ≤ Класс 2 по BS EN 10289-2002 Annex D;
Адгезия покрытия методом отрыва грибка ≥16 МПа по ГОСТ 32299 или аналог;
Шероховатость покрытия &lt;15 мкм по ISO 4287;
Твердость покрытия ≥4H по ISO 15184;
Покрытие должно выдерживать автоклавные испытания в растворе NaOH с рН 12,5, при температуре 70 °C, давлении 40 МПа, в течение 24 по NACE TM 0185;
Стойкость к удару покрытия ≥ 9 Дж по ГОСТ Р 51164 или аналог при 25°С;
Покрытие должно быть стойким к декомпрессии, т.е. успешно пройти автоклавные испытания на стойкость к быстрой декомпрессии в среде 5 % р-ра NaCl + CO2 (5 МПа), при температуре 90°С, выдержка в течении 24 часов, сброс давления не более 5 секунд (с последующем контролем внешнего вида на предмет блистерингов/вспучиваний покрытия). 
Покрытие должно быть стойким к CO2, т.е. успешно пройти автоклавные испытания в среде 5 %-ного раствора NaCl, насыщенного (3,0±0,3) МПа CO2 и (7,0±0,7) МПа N2, при температуре (90±3) ºС, в течение 240 часов (сброс давления в течение не менее 10 минут), с последующим контролем адгезии методом отрыва (по ГОСТ 32299) и внешнего вида на предмет отсутствия блистерингов/вспучиваний. 
Покрытие должно быть стойким к NaOH, т.е. успешно пройти испытания в среде 10% р-ра NaOH при температуре 50°С в течение 24 часов, с последующим контролем адгезии методом отрыва (по ГОСТ 32299) и внешнего вида на предмет отсутствия блистерингов/вспучиваний. 
Покрытие должно быть стойким к HCl, т.е. успешно пройти испытания в среде 10% р-ра HCl при температуре 50°С в течение 24 часов, с последующим контролем адгезии методом отрыва (по ГОСТ 32299) и внешнего вида на предмет отсутствия блистерингов/вспучиваний. 
Покрытие должно быть стойким к циклическому изменению температур, т.е. успешно пройти испытания на термоциклирование в диапазоне температур от минус (60±3) ºС до плюс (60±3) ºС, 15 циклов с последующим контролем адгезии методом отрыва (по ГОСТ 32299) и внешнего вида на предмет отсутствия блистерингов/вспучиваний. 
Покрытие должно быть стойким к паровым обработкам, т.е. успешно пройти испытания на воздействие водяного пара, 15 циклов с последующим контролем адгезии методом отрыва (по ГОСТ 32299) и внешнего вида на предмет отсутствия блистерингов/вспучиваний. 
Нанесение покрытия на торцевую часть ниппеля, наружную заходную фаску, первые 1-3 шага профиля резьбы ниппеля НКТ, межниппельное пространство муфты.
На резьбовые соединения НКТ (с двух сторон трубы) должна быть нанесена резьбоуплотнительная смазка, обеспечивающие герметичность соединения и предохраняющие его от задиров и коррозии.
Каждая партия НКТ (1 партия – 10 тонн) должна быть укомплектована одним коротким НКТ с муфтой (муфтовая подвеска) с защитным покрытием  для соединения планшайбы с колонной НКТ, также группы прочности Д, длиной 0,9 м. 
При транспортировании резьбы труб и муфты должны быть защищены пластмассовыми колпачками и пробками.
С целью предохранения от коррозии при транспортировании наружная поверхность каждой трубы и муфты, а также короткие НКТ с муфтой (муфтовая подвеска) для соединения планшайбы с колонной НКТ должна быть окрашена или с покрытием нейтральной смазкой.
Поставить цилиндрические оправки (шаблоны) длиной 1250 мм и диаметром не менее 71,5 мм. для проведения контроля внутреннего диаметра и общей изогнутости трубы при проведении спуска их в скважину в количестве 10 штук. 
Гарантийный период: 12 месяцев с момента ввода в эксплуатацию, но не менее 24 месяца от даты поставки
Трубы стальные обсадные и насосно-компрессорные для нефтяной и газовой промышленности.
Промышленность нефтяная и газовая. Стальные трубы, используемые в скважинах как обсадные или насосно-компрессорные.
МЕЖГОСУДАРСТВЕННЫЙ СТАНДАРТ. Трубы насосно-компрессорные и муфты к ним СТ РК ИСО 11960, ГОСТ 633-80
Приложение №9 к договору
Вместе с  поставкой  должны комплектоваться: Паспорт и руководство по эксплуатации с указанием критерии предельного состояния (карта инструментального контроля), инструкция по ремонту, испытания и отбраковке инструмента с указанием периодичности технического освидетельствования,  протокол испытания (дефектоскопия) – по 1 экземпляру для каждого оборудования.
Требование к поставщику:
1) На этапе поставки поставщик должен предоставить документы, подтверждающие проведение успешных опытно-промышленных испытаний НКТ  с защитным покрытием на скважинах месторождению АО «Озенмунайгаз» (а именно наличия H2S 0-10 000ррм и СО2 0-3% мол)
2) Поставщик должен предоставить в рамках исполнения договора о закупках документы, подтверждающие соответствие поставляемых товаров требованиям, установленным техническими регламентами, положениями стандартов или иными документами в соответствии с законодательством Республики Казахстан.
</t>
  </si>
  <si>
    <t xml:space="preserve">Составная часть колонны насосных штанг, представляющая собой стержень с головками на концах, заканчивающихся наружной резьбой.
Насосные штанги с наружной резьбой на обоих концах с соединительной муфтой должны соответствовать требованиям  ГОСТ 13877-96, следующих типоразмеров.
Насосные штанги нормальной длины: ШН-19-8000-15Х2ГМФнво 
- диаметр 19 мм
- длина 8 000 мм
- класс прочности Д;
- твердость не более 255 НВ
- вид термообработки и покрытия – нормализация и высокий отпуск
- муфта МШ-19, класс – Н, исполнение 2.
При транспортировании резьбы штанг и муфты должны быть защищены пластмассовыми колпачками и пробками.
С целью предохранения от коррозии при транспортировании наружная поверхность каждой штанги и муфты, должна быть окрашена.
В случае необходимости, каждая партия поставленного ТМЦ, будут проходить входной контроль, в том числе лабораторные испытания на определение хим.состава и механических свойств материала штанг.
ГОСТ 13877-96 (ИСО 10428:1993, NEQ) штанги  насосные (штанги насосные укороченные, полированные штоки глубинного насоса, муфты и переводники)
</t>
  </si>
  <si>
    <t xml:space="preserve">Составная часть колонны насосных штанг, представляющая собой стержень с головками на концах, заканчивающихся наружной резьбой.
Насосные штанги с наружной резьбой на обоих концах с соединительной муфтой должны соответствовать требованиям  ГОСТ 13877-96, следующих типоразмеров.
Насосные штанги нормальной длины: ШН-22-8000-15Х2ГМФнво 
- диаметр 22 мм
- длина 8 000 мм
- класс прочности Д;
- твердость не более 255 НВ
- вид термообработки и покрытия – нормализация и высокий отпуск
- муфта МШ-22, класс – Н, исполнение 2.
При транспортировании резьбы штанг и муфты должны быть защищены пластмассовыми колпачками и пробками.
С целью предохранения от коррозии при транспортировании наружная поверхность каждой штанги и муфты, 
должна быть окрашена.
В случае необходимости, каждая партия поставленного ТМЦ, будут проходить входной контроль, в том числе лабораторные испытания на определение хим.состава и механических свойств материала штанг.
ГОСТ 13877-96 (ИСО 10428:1993, NEQ) штанги  насосные (штанги насосные укороченные, полированные штоки глубинного насоса, муфты и переводники)
</t>
  </si>
  <si>
    <t xml:space="preserve">Составная часть колонны насосных штанг, представляющая собой стержень с головками на концах, заканчивающихся наружной резьбой.
Насосные штанги с наружной резьбой на обоих концах с соединительной муфтой должны соответствовать требованиям ГОСТ 13877-96, следующих типоразмеров.
Насосные штанги с неподвижными скребками центраторами (в количестве 4 ед): ШН-19-8000-15Х2ГМФнво;
- диаметр 19 мм;
- длина 8 000 мм;
- класс прочности Д;
- твердость не более 255 НВ
- вид термообработки и покрытия – нормализация и высокий отпуск;
- муфта МШ-19, класс – Н, исполнение 2.
При транспортировании резьбы штанг и муфты должны быть защищены пластмассовыми колпачками и пробками.
С целью предохранения от коррозии при транспортировании наружная поверхность каждой штанги и муфты, 
должна быть окрашена.
Скребки-центраторы из полиамида стеклонаполненного марки ПАСВ 30-1-901 (армамид черного или светло-серого цвета). Должны держаться на теле штанги прочно и выдерживать без смещения осевую нагрузку не менее 2000 кгс. Характеристики: прочность при разрыве - 165 МПа, плотность - 1,35 г/см3; изгибающее напряжение - 180 градусов, ударная вязкость - 40 кДж/м2; коэффициент трения по стали – 0,45, допускаемая радиальная нагрузка на скребки-центраторы - не менее 5000 кгс.
В случае необходимости, каждая партия поставленного ТМЦ, будут проходить входной контроль, в том числе лабораторные испытания на определение хим.состава и механических свойств материала штанг.
ГОСТ 13877-96 (ИСО 10428:1993, NEQ) штанги  насосные (штанги насосные укороченные, полированные штоки глубинного насоса, муфты и переводники)
</t>
  </si>
  <si>
    <t xml:space="preserve">Составная часть колонны насосных штанг, представляющая собой стержень с головками на концах, заканчивающихся наружной резьбой.
Насосные штанги с наружной резьбой на обоих концах с соединительной муфтой должны соответствовать требованиям ГОСТ 13877-96, следующих типоразмеров.
Насосные штанги с неподвижными скребками центраторами (в количестве 4 ед): ШН-22-8000-15Х2ГМФнво;
- диаметр 22 мм;
- длина 8 000 мм;
- класс прочности Д;
- твердость не более 255 НВ
- вид термообработки и покрытия – нормализация и высокий отпуск
- муфта МШ-22, класс – Н, исполнение 2.
При транспортировании резьбы штанг и муфты должны быть защищены пластмассовыми колпачками и пробками.
С целью предохранения от коррозии при транспортировании наружная поверхность каждой штанги и муфты, должна быть окрашена.
Скребки-центраторы из полиамида стеклонаполненного марки ПАСВ 30-1-901 (армамид черного или светло-серого цвета). Должны держаться на теле штанги прочно и выдерживать без смещения осевую нагрузку не менее 2000 кгс. Характеристики: прочность при разрыве - 165 МПа, плотность - 1,35 г/см3; изгибающее напряжение - 180 градусов, ударная вязкость - 40 кДж/м2; коэффициент трения по стали – 0,45, допускаемая радиальная нагрузка на скребки-центраторы - не менее 5000 кгс.
В случае необходимости, каждая партия поставленного ТМЦ, будут проходить входной контроль, в том числе лабораторные испытания на определение хим.состава и механических свойств материала штанг.
ГОСТ 13877-96 (ИСО 10428:1993, NEQ) штанги  насосные (штанги насосные укороченные, полированные штоки глубинного насоса, муфты и переводники)
</t>
  </si>
  <si>
    <t xml:space="preserve">Насосные укороченные штанги с наружной резьбой на обоих концах с соединительной муфтой должны соответствовать требованиям ГОСТ 13877-96, следующих типоразмеров: ШН-22-500-15Х2ГМФ
- диаметр 22 мм
- длина 500 мм
- класс прочности Д
- твердость не более 255 НВ
- вид термообработки или покрытия – нормализация и высокий отпуск.
- муфта МШ-22, класс – Н, исполнение 2.
При транспортировании резьбы штанг и муфты должны быть защищены пластмассовыми колпачками и пробками.
С целью предохранения от коррозии при транспортировании наружная поверхность каждой штанги и муфты, должна быть окрашена.
ГОСТ 13877-96 Штанги насосные и муфты штанговые
</t>
  </si>
  <si>
    <t xml:space="preserve">Насосные укороченные штанги с наружной резьбой на обоих концах с соединительной муфтой должны соответствовать требованиям ГОСТ 13877-96, следующих типоразмеров: ШН-22-1000-15Х2ГМФ
- диаметр 22 мм
- длина 1000 мм
- класс прочности Д
- твердость не более 255 НВ
- вид термообработки или покрытия – нормализация и высокий отпуск
- муфта МШ-22, класс – Н, исполнение 2.
При транспортировании резьбы штанг и муфты должны быть защищены пластмассовыми колпачками и пробками.
С целью предохранения от коррозии при транспортировании наружная поверхность каждой штанги и муфты, должна быть окрашена.
ГОСТ 13877-96 Штанги насосные и муфты штанговые
</t>
  </si>
  <si>
    <t xml:space="preserve">Насосные укороченные штанги с наружной резьбой на обоих концах с соединительной муфтой должны соответствовать требованиям ГОСТ 13877-96, следующих типоразмеров: ШН-22-1500-15Х2ГМФ
- диаметр 22 мм
- длина 1500 мм
- класс прочности Д
- твердость не более 255 НВ
- вид термообработки или покрытия – нормализация и высокий отпуск
- муфта МШ-22, класс – Н, исполнение 2.
При транспортировании резьбы штанг и муфты должны быть защищены пластмассовыми колпачками и пробками.
С целью предохранения от коррозии при транспортировании наружная поверхность каждой штанги и муфты, должна быть окрашена.
ГОСТ 13877-96 Штанги насосные и муфты штанговые
</t>
  </si>
  <si>
    <t xml:space="preserve">Насосные укороченные штанги с наружной резьбой на обоих концах с соединительной муфтой должны соответствовать требованиям ГОСТ 13877-96, следующих типоразмеров: ШН-22-2000-15Х2ГМФ
- диаметр 22 мм
- длина 2000 мм
- класс прочности Д
- твердость не более 255 НВ
- вид термообработки или покрытия – нормализация и высокий отпуск 
- муфта МШ-22, класс – Н, исполнение 2.
При транспортировании резьбы штанг и муфты должны быть защищены пластмассовыми колпачками и пробками.
С целью предохранения от коррозии при транспортировании наружная поверхность каждой штанги и муфты, должна быть окрашена.
ГОСТ 13877-96 Штанги насосные и муфты штанговые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</si>
</sst>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charset val="204"/>
      <scheme val="minor"/>
    </font>
    <font>
      <b/>
      <sz val="11"/>
      <color theme="1"/>
      <name val="Calibri"/>
      <family val="2"/>
      <charset val="204"/>
      <scheme val="minor"/>
    </font>
    <font>
      <b/>
      <sz val="10"/>
      <color rgb="FF000000"/>
      <name val="Times New Roman"/>
      <family val="1"/>
      <charset val="204"/>
    </font>
    <font>
      <b/>
      <sz val="10"/>
      <color theme="1"/>
      <name val="Times New Roman"/>
      <family val="1"/>
      <charset val="204"/>
    </font>
    <font>
      <sz val="11"/>
      <name val="Calibri"/>
      <family val="2"/>
      <charset val="204"/>
      <scheme val="minor"/>
    </font>
    <font>
      <sz val="10"/>
      <name val="Times New Roman"/>
      <family val="1"/>
      <charset val="204"/>
    </font>
    <font>
      <sz val="10"/>
      <color theme="1"/>
      <name val="Times New Roman"/>
      <family val="1"/>
      <charset val="204"/>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53">
    <xf numFmtId="0" fontId="0" fillId="0" borderId="0" xfId="0"/>
    <xf numFmtId="0" fontId="2" fillId="0" borderId="1" xfId="0" applyFont="1" applyBorder="1" applyAlignment="1">
      <alignment horizontal="center" vertical="center" textRotation="90" wrapText="1"/>
    </xf>
    <xf numFmtId="0" fontId="0" fillId="0" borderId="1" xfId="0" applyBorder="1"/>
    <xf numFmtId="0" fontId="0" fillId="0" borderId="1" xfId="0" applyBorder="1" applyAlignment="1">
      <alignment horizontal="center"/>
    </xf>
    <xf numFmtId="0" fontId="1" fillId="0" borderId="1" xfId="0" applyFont="1" applyBorder="1" applyAlignment="1">
      <alignment horizontal="center"/>
    </xf>
    <xf numFmtId="0" fontId="0" fillId="0" borderId="1" xfId="0" applyBorder="1" applyAlignment="1">
      <alignment horizontal="left" indent="1"/>
    </xf>
    <xf numFmtId="0" fontId="0" fillId="2" borderId="1" xfId="0" applyFill="1" applyBorder="1" applyAlignment="1">
      <alignment horizontal="center"/>
    </xf>
    <xf numFmtId="0" fontId="0" fillId="2" borderId="1" xfId="0" applyFill="1" applyBorder="1"/>
    <xf numFmtId="14" fontId="0" fillId="0" borderId="0" xfId="0" applyNumberFormat="1"/>
    <xf numFmtId="0" fontId="0" fillId="0" borderId="1" xfId="0" applyFill="1" applyBorder="1"/>
    <xf numFmtId="0" fontId="1" fillId="2" borderId="1" xfId="0" applyFont="1" applyFill="1" applyBorder="1"/>
    <xf numFmtId="0" fontId="0" fillId="0" borderId="1" xfId="0" applyFill="1" applyBorder="1" applyAlignment="1">
      <alignment horizontal="center"/>
    </xf>
    <xf numFmtId="0" fontId="0" fillId="0" borderId="0" xfId="0" applyFill="1"/>
    <xf numFmtId="0" fontId="0" fillId="0" borderId="1" xfId="0" applyBorder="1" applyAlignment="1">
      <alignment wrapText="1"/>
    </xf>
    <xf numFmtId="0" fontId="0" fillId="2" borderId="1" xfId="0" applyFill="1" applyBorder="1" applyAlignment="1">
      <alignment wrapText="1"/>
    </xf>
    <xf numFmtId="0" fontId="0" fillId="0" borderId="1" xfId="0" applyFill="1" applyBorder="1" applyAlignment="1">
      <alignment wrapText="1"/>
    </xf>
    <xf numFmtId="0" fontId="1" fillId="2" borderId="1" xfId="0" applyFont="1" applyFill="1" applyBorder="1" applyAlignment="1">
      <alignment wrapText="1"/>
    </xf>
    <xf numFmtId="0" fontId="0" fillId="0" borderId="1" xfId="0" applyBorder="1" applyAlignment="1">
      <alignment vertical="center" wrapText="1"/>
    </xf>
    <xf numFmtId="0" fontId="0" fillId="0" borderId="1" xfId="0" applyBorder="1" applyAlignment="1">
      <alignment horizontal="center" vertical="center"/>
    </xf>
    <xf numFmtId="0" fontId="0" fillId="0" borderId="1" xfId="0" applyBorder="1" applyAlignment="1">
      <alignment vertical="center"/>
    </xf>
    <xf numFmtId="0" fontId="0" fillId="2" borderId="1" xfId="0" applyFill="1" applyBorder="1" applyAlignment="1">
      <alignment vertical="center" wrapText="1"/>
    </xf>
    <xf numFmtId="0" fontId="0" fillId="2" borderId="1" xfId="0" applyFill="1" applyBorder="1" applyAlignment="1">
      <alignment horizontal="center" vertical="center"/>
    </xf>
    <xf numFmtId="0" fontId="0" fillId="2" borderId="1" xfId="0" applyFill="1" applyBorder="1" applyAlignment="1">
      <alignment vertical="center"/>
    </xf>
    <xf numFmtId="0" fontId="0" fillId="0" borderId="1" xfId="0" applyFill="1" applyBorder="1" applyAlignment="1">
      <alignment vertical="center" wrapText="1"/>
    </xf>
    <xf numFmtId="0" fontId="0" fillId="0" borderId="1" xfId="0" applyFill="1" applyBorder="1" applyAlignment="1">
      <alignment horizontal="center" vertical="center"/>
    </xf>
    <xf numFmtId="0" fontId="0" fillId="0" borderId="1" xfId="0" applyFill="1" applyBorder="1" applyAlignment="1">
      <alignment vertical="center"/>
    </xf>
    <xf numFmtId="0" fontId="0" fillId="3" borderId="1" xfId="0" applyFill="1" applyBorder="1" applyAlignment="1">
      <alignment vertical="center" wrapText="1"/>
    </xf>
    <xf numFmtId="0" fontId="0" fillId="3" borderId="1" xfId="0" applyFill="1" applyBorder="1" applyAlignment="1">
      <alignment horizontal="center" vertical="center"/>
    </xf>
    <xf numFmtId="0" fontId="0" fillId="3" borderId="1" xfId="0" applyFill="1" applyBorder="1" applyAlignment="1">
      <alignment vertical="center"/>
    </xf>
    <xf numFmtId="0" fontId="1" fillId="2" borderId="1" xfId="0" applyFont="1" applyFill="1" applyBorder="1" applyAlignment="1">
      <alignment vertical="center" wrapText="1"/>
    </xf>
    <xf numFmtId="0" fontId="1" fillId="2" borderId="1" xfId="0" applyFont="1" applyFill="1" applyBorder="1" applyAlignment="1">
      <alignment horizontal="center" vertical="center"/>
    </xf>
    <xf numFmtId="0" fontId="1" fillId="2" borderId="1" xfId="0" applyFont="1" applyFill="1" applyBorder="1" applyAlignment="1">
      <alignment vertical="center"/>
    </xf>
    <xf numFmtId="4" fontId="1" fillId="2" borderId="1" xfId="0" applyNumberFormat="1" applyFont="1" applyFill="1" applyBorder="1" applyAlignment="1">
      <alignment vertical="center"/>
    </xf>
    <xf numFmtId="0" fontId="6" fillId="0" borderId="1" xfId="0" applyFont="1" applyFill="1" applyBorder="1" applyAlignment="1">
      <alignment vertical="center" wrapText="1"/>
    </xf>
    <xf numFmtId="0" fontId="5" fillId="0" borderId="1" xfId="0" applyFont="1" applyFill="1" applyBorder="1" applyAlignment="1">
      <alignment vertical="top" wrapText="1"/>
    </xf>
    <xf numFmtId="0" fontId="4" fillId="2" borderId="1" xfId="0" applyFont="1" applyFill="1" applyBorder="1" applyAlignment="1">
      <alignment vertical="center"/>
    </xf>
    <xf numFmtId="3" fontId="0" fillId="2" borderId="1" xfId="0" applyNumberFormat="1" applyFill="1" applyBorder="1" applyAlignment="1">
      <alignment horizontal="right"/>
    </xf>
    <xf numFmtId="0" fontId="1" fillId="0" borderId="1" xfId="0" applyFont="1" applyBorder="1" applyAlignment="1">
      <alignment horizontal="center" vertical="center" wrapText="1"/>
    </xf>
    <xf numFmtId="0" fontId="0" fillId="3" borderId="1" xfId="0" applyFill="1" applyBorder="1"/>
    <xf numFmtId="14" fontId="0" fillId="3" borderId="1" xfId="0" applyNumberFormat="1" applyFill="1" applyBorder="1" applyAlignment="1">
      <alignment vertical="center"/>
    </xf>
    <xf numFmtId="3" fontId="0" fillId="0" borderId="1" xfId="0" applyNumberFormat="1" applyBorder="1" applyAlignment="1">
      <alignment horizontal="right" vertical="center"/>
    </xf>
    <xf numFmtId="3" fontId="0" fillId="2" borderId="1" xfId="0" applyNumberFormat="1" applyFill="1" applyBorder="1" applyAlignment="1">
      <alignment horizontal="right" vertical="center"/>
    </xf>
    <xf numFmtId="3" fontId="4" fillId="2" borderId="1" xfId="0" applyNumberFormat="1" applyFont="1" applyFill="1" applyBorder="1" applyAlignment="1">
      <alignment horizontal="right" vertical="center"/>
    </xf>
    <xf numFmtId="3" fontId="0" fillId="0" borderId="1" xfId="0" applyNumberFormat="1" applyFill="1" applyBorder="1" applyAlignment="1">
      <alignment horizontal="right" vertical="center"/>
    </xf>
    <xf numFmtId="3" fontId="0" fillId="3" borderId="1" xfId="0" applyNumberFormat="1" applyFill="1" applyBorder="1" applyAlignment="1">
      <alignment horizontal="right" vertical="center"/>
    </xf>
    <xf numFmtId="0" fontId="0" fillId="3" borderId="1" xfId="0" applyFill="1" applyBorder="1" applyAlignment="1">
      <alignment horizontal="center"/>
    </xf>
    <xf numFmtId="0" fontId="0" fillId="3" borderId="1" xfId="0" applyFill="1" applyBorder="1" applyAlignment="1">
      <alignment wrapText="1"/>
    </xf>
    <xf numFmtId="0" fontId="0" fillId="3" borderId="0" xfId="0" applyFill="1"/>
    <xf numFmtId="3" fontId="1" fillId="2" borderId="1" xfId="0" applyNumberFormat="1" applyFont="1" applyFill="1" applyBorder="1" applyAlignment="1">
      <alignment vertical="center"/>
    </xf>
    <xf numFmtId="0" fontId="2" fillId="0" borderId="1" xfId="0" applyFont="1" applyBorder="1" applyAlignment="1">
      <alignment horizontal="center" vertical="center" wrapText="1"/>
    </xf>
    <xf numFmtId="0" fontId="3" fillId="0" borderId="2" xfId="0" applyFont="1" applyBorder="1" applyAlignment="1">
      <alignment horizontal="center"/>
    </xf>
    <xf numFmtId="0" fontId="1" fillId="0" borderId="1" xfId="0" applyFont="1" applyBorder="1" applyAlignment="1">
      <alignment horizontal="center" vertical="center" wrapText="1"/>
    </xf>
    <xf numFmtId="0" fontId="2"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84"/>
  <sheetViews>
    <sheetView tabSelected="1" zoomScale="60" zoomScaleNormal="60" workbookViewId="0">
      <pane ySplit="5" topLeftCell="A6" activePane="bottomLeft" state="frozen"/>
      <selection pane="bottomLeft" activeCell="F73" sqref="F73"/>
    </sheetView>
  </sheetViews>
  <sheetFormatPr defaultRowHeight="15" outlineLevelRow="1" x14ac:dyDescent="0.25"/>
  <cols>
    <col min="1" max="1" width="6.140625" customWidth="1"/>
    <col min="2" max="2" width="35.85546875" customWidth="1"/>
    <col min="3" max="3" width="20.5703125" bestFit="1" customWidth="1"/>
    <col min="4" max="4" width="29.42578125" customWidth="1"/>
    <col min="5" max="5" width="36.85546875" customWidth="1"/>
    <col min="6" max="6" width="40.42578125" customWidth="1"/>
    <col min="8" max="8" width="96.140625" customWidth="1"/>
    <col min="9" max="9" width="15.140625" customWidth="1"/>
    <col min="10" max="10" width="13" bestFit="1" customWidth="1"/>
    <col min="11" max="11" width="16.140625" customWidth="1"/>
    <col min="12" max="12" width="12" bestFit="1" customWidth="1"/>
    <col min="13" max="13" width="15.42578125" customWidth="1"/>
    <col min="14" max="14" width="12" bestFit="1" customWidth="1"/>
    <col min="15" max="15" width="15.140625" customWidth="1"/>
    <col min="16" max="16" width="12" bestFit="1" customWidth="1"/>
    <col min="17" max="17" width="16.42578125" customWidth="1"/>
    <col min="18" max="18" width="13.85546875" customWidth="1"/>
    <col min="21" max="21" width="25.7109375" customWidth="1"/>
    <col min="22" max="22" width="22.42578125" customWidth="1"/>
    <col min="23" max="23" width="19.5703125" customWidth="1"/>
    <col min="24" max="24" width="19.42578125" customWidth="1"/>
  </cols>
  <sheetData>
    <row r="2" spans="1:24" x14ac:dyDescent="0.25">
      <c r="A2" s="50" t="s">
        <v>180</v>
      </c>
      <c r="B2" s="50"/>
      <c r="C2" s="50"/>
      <c r="D2" s="50"/>
      <c r="E2" s="50"/>
      <c r="F2" s="50"/>
      <c r="G2" s="50"/>
      <c r="H2" s="50"/>
      <c r="I2" s="50"/>
      <c r="J2" s="50"/>
      <c r="K2" s="50"/>
      <c r="L2" s="50"/>
      <c r="M2" s="50"/>
      <c r="N2" s="50"/>
      <c r="O2" s="50"/>
      <c r="P2" s="50"/>
      <c r="Q2" s="50"/>
      <c r="R2" s="50"/>
      <c r="S2" s="50"/>
      <c r="T2" s="50"/>
      <c r="U2" s="50"/>
      <c r="V2" s="50"/>
      <c r="W2" s="50"/>
      <c r="X2" s="50"/>
    </row>
    <row r="3" spans="1:24" ht="27" customHeight="1" x14ac:dyDescent="0.25">
      <c r="A3" s="49" t="s">
        <v>0</v>
      </c>
      <c r="B3" s="52" t="s">
        <v>1</v>
      </c>
      <c r="C3" s="52" t="s">
        <v>2</v>
      </c>
      <c r="D3" s="52" t="s">
        <v>26</v>
      </c>
      <c r="E3" s="52" t="s">
        <v>27</v>
      </c>
      <c r="F3" s="52" t="s">
        <v>28</v>
      </c>
      <c r="G3" s="52" t="s">
        <v>3</v>
      </c>
      <c r="H3" s="52" t="s">
        <v>8</v>
      </c>
      <c r="I3" s="49">
        <v>2025</v>
      </c>
      <c r="J3" s="49"/>
      <c r="K3" s="49">
        <v>2026</v>
      </c>
      <c r="L3" s="49"/>
      <c r="M3" s="49">
        <v>2027</v>
      </c>
      <c r="N3" s="49"/>
      <c r="O3" s="49">
        <v>2028</v>
      </c>
      <c r="P3" s="49"/>
      <c r="Q3" s="49" t="s">
        <v>220</v>
      </c>
      <c r="R3" s="49"/>
      <c r="S3" s="52" t="s">
        <v>4</v>
      </c>
      <c r="T3" s="52" t="s">
        <v>5</v>
      </c>
      <c r="U3" s="52" t="s">
        <v>6</v>
      </c>
      <c r="V3" s="51" t="s">
        <v>221</v>
      </c>
      <c r="W3" s="51"/>
      <c r="X3" s="51"/>
    </row>
    <row r="4" spans="1:24" ht="171" customHeight="1" x14ac:dyDescent="0.25">
      <c r="A4" s="49"/>
      <c r="B4" s="52"/>
      <c r="C4" s="52"/>
      <c r="D4" s="52"/>
      <c r="E4" s="52"/>
      <c r="F4" s="52"/>
      <c r="G4" s="52"/>
      <c r="H4" s="52"/>
      <c r="I4" s="1" t="s">
        <v>24</v>
      </c>
      <c r="J4" s="1" t="s">
        <v>7</v>
      </c>
      <c r="K4" s="1" t="s">
        <v>24</v>
      </c>
      <c r="L4" s="1" t="s">
        <v>7</v>
      </c>
      <c r="M4" s="1" t="s">
        <v>24</v>
      </c>
      <c r="N4" s="1" t="s">
        <v>7</v>
      </c>
      <c r="O4" s="1" t="s">
        <v>24</v>
      </c>
      <c r="P4" s="1" t="s">
        <v>7</v>
      </c>
      <c r="Q4" s="1" t="s">
        <v>24</v>
      </c>
      <c r="R4" s="1" t="s">
        <v>7</v>
      </c>
      <c r="S4" s="52"/>
      <c r="T4" s="52"/>
      <c r="U4" s="52"/>
      <c r="V4" s="37" t="s">
        <v>214</v>
      </c>
      <c r="W4" s="37" t="s">
        <v>222</v>
      </c>
      <c r="X4" s="37" t="s">
        <v>215</v>
      </c>
    </row>
    <row r="5" spans="1:24" x14ac:dyDescent="0.25">
      <c r="A5" s="4">
        <f>COLUMN()</f>
        <v>1</v>
      </c>
      <c r="B5" s="4">
        <f>COLUMN()</f>
        <v>2</v>
      </c>
      <c r="C5" s="4">
        <f>COLUMN()</f>
        <v>3</v>
      </c>
      <c r="D5" s="4">
        <f>COLUMN()</f>
        <v>4</v>
      </c>
      <c r="E5" s="4">
        <f>COLUMN()</f>
        <v>5</v>
      </c>
      <c r="F5" s="4">
        <f>COLUMN()</f>
        <v>6</v>
      </c>
      <c r="G5" s="4">
        <f>COLUMN()</f>
        <v>7</v>
      </c>
      <c r="H5" s="4">
        <f>COLUMN()</f>
        <v>8</v>
      </c>
      <c r="I5" s="4">
        <f>COLUMN()</f>
        <v>9</v>
      </c>
      <c r="J5" s="4">
        <f>COLUMN()</f>
        <v>10</v>
      </c>
      <c r="K5" s="4">
        <f>COLUMN()</f>
        <v>11</v>
      </c>
      <c r="L5" s="4">
        <f>COLUMN()</f>
        <v>12</v>
      </c>
      <c r="M5" s="4">
        <f>COLUMN()</f>
        <v>13</v>
      </c>
      <c r="N5" s="4">
        <f>COLUMN()</f>
        <v>14</v>
      </c>
      <c r="O5" s="4">
        <f>COLUMN()</f>
        <v>15</v>
      </c>
      <c r="P5" s="4">
        <f>COLUMN()</f>
        <v>16</v>
      </c>
      <c r="Q5" s="4">
        <f>COLUMN()</f>
        <v>17</v>
      </c>
      <c r="R5" s="4">
        <f>COLUMN()</f>
        <v>18</v>
      </c>
      <c r="S5" s="4">
        <f>COLUMN()</f>
        <v>19</v>
      </c>
      <c r="T5" s="4">
        <f>COLUMN()</f>
        <v>20</v>
      </c>
      <c r="U5" s="4">
        <f>COLUMN()</f>
        <v>21</v>
      </c>
      <c r="V5" s="4">
        <f>COLUMN()</f>
        <v>22</v>
      </c>
      <c r="W5" s="4">
        <f>COLUMN()</f>
        <v>23</v>
      </c>
      <c r="X5" s="4">
        <f>COLUMN()</f>
        <v>24</v>
      </c>
    </row>
    <row r="6" spans="1:24" x14ac:dyDescent="0.25">
      <c r="A6" s="6">
        <v>1</v>
      </c>
      <c r="B6" s="7" t="s">
        <v>9</v>
      </c>
      <c r="C6" s="7"/>
      <c r="D6" s="7"/>
      <c r="E6" s="7"/>
      <c r="F6" s="7"/>
      <c r="G6" s="6"/>
      <c r="H6" s="7"/>
      <c r="I6" s="36">
        <f>SUM(I7:I10)</f>
        <v>20911167.900000002</v>
      </c>
      <c r="J6" s="36">
        <f t="shared" ref="J6:P6" si="0">SUM(J7:J10)</f>
        <v>24450</v>
      </c>
      <c r="K6" s="36">
        <f t="shared" si="0"/>
        <v>20911167.900000002</v>
      </c>
      <c r="L6" s="36">
        <f t="shared" si="0"/>
        <v>24450</v>
      </c>
      <c r="M6" s="36">
        <f t="shared" si="0"/>
        <v>20911167.900000002</v>
      </c>
      <c r="N6" s="36">
        <f t="shared" si="0"/>
        <v>24450</v>
      </c>
      <c r="O6" s="36">
        <f t="shared" si="0"/>
        <v>20911167.900000002</v>
      </c>
      <c r="P6" s="36">
        <f t="shared" si="0"/>
        <v>24450</v>
      </c>
      <c r="Q6" s="36">
        <f t="shared" ref="Q6:R6" si="1">SUM(Q7:Q10)</f>
        <v>83644671.600000009</v>
      </c>
      <c r="R6" s="36">
        <f t="shared" si="1"/>
        <v>97800</v>
      </c>
      <c r="S6" s="7" t="s">
        <v>29</v>
      </c>
      <c r="T6" s="7"/>
      <c r="U6" s="14"/>
      <c r="V6" s="7"/>
      <c r="W6" s="7"/>
      <c r="X6" s="7"/>
    </row>
    <row r="7" spans="1:24" ht="60" customHeight="1" outlineLevel="1" x14ac:dyDescent="0.25">
      <c r="A7" s="3"/>
      <c r="B7" s="2"/>
      <c r="C7" s="19" t="s">
        <v>31</v>
      </c>
      <c r="D7" s="17" t="s">
        <v>32</v>
      </c>
      <c r="E7" s="17" t="s">
        <v>33</v>
      </c>
      <c r="F7" s="26" t="s">
        <v>34</v>
      </c>
      <c r="G7" s="18" t="s">
        <v>25</v>
      </c>
      <c r="H7" s="34" t="s">
        <v>237</v>
      </c>
      <c r="I7" s="40">
        <v>581089.6</v>
      </c>
      <c r="J7" s="40">
        <v>676</v>
      </c>
      <c r="K7" s="40">
        <v>581089.6</v>
      </c>
      <c r="L7" s="40">
        <v>676</v>
      </c>
      <c r="M7" s="40">
        <v>581089.6</v>
      </c>
      <c r="N7" s="40">
        <v>676</v>
      </c>
      <c r="O7" s="40">
        <v>581089.6</v>
      </c>
      <c r="P7" s="40">
        <v>676</v>
      </c>
      <c r="Q7" s="40">
        <f t="shared" ref="Q7:R10" si="2">SUM(I7,K7,M7,O7)</f>
        <v>2324358.4</v>
      </c>
      <c r="R7" s="40">
        <f t="shared" si="2"/>
        <v>2704</v>
      </c>
      <c r="S7" s="19" t="s">
        <v>29</v>
      </c>
      <c r="T7" s="19" t="s">
        <v>30</v>
      </c>
      <c r="U7" s="13" t="s">
        <v>100</v>
      </c>
      <c r="V7" s="28"/>
      <c r="W7" s="28"/>
      <c r="X7" s="39"/>
    </row>
    <row r="8" spans="1:24" ht="60" customHeight="1" outlineLevel="1" x14ac:dyDescent="0.25">
      <c r="A8" s="3"/>
      <c r="B8" s="2"/>
      <c r="C8" s="19" t="s">
        <v>31</v>
      </c>
      <c r="D8" s="17" t="s">
        <v>32</v>
      </c>
      <c r="E8" s="17" t="s">
        <v>33</v>
      </c>
      <c r="F8" s="26" t="s">
        <v>35</v>
      </c>
      <c r="G8" s="18" t="s">
        <v>25</v>
      </c>
      <c r="H8" s="34" t="s">
        <v>238</v>
      </c>
      <c r="I8" s="40">
        <v>596400</v>
      </c>
      <c r="J8" s="40">
        <v>568</v>
      </c>
      <c r="K8" s="40">
        <v>596400</v>
      </c>
      <c r="L8" s="40">
        <v>568</v>
      </c>
      <c r="M8" s="40">
        <v>596400</v>
      </c>
      <c r="N8" s="40">
        <v>568</v>
      </c>
      <c r="O8" s="40">
        <v>596400</v>
      </c>
      <c r="P8" s="40">
        <v>568</v>
      </c>
      <c r="Q8" s="40">
        <f t="shared" si="2"/>
        <v>2385600</v>
      </c>
      <c r="R8" s="40">
        <f t="shared" si="2"/>
        <v>2272</v>
      </c>
      <c r="S8" s="19" t="s">
        <v>29</v>
      </c>
      <c r="T8" s="19" t="s">
        <v>30</v>
      </c>
      <c r="U8" s="13" t="s">
        <v>100</v>
      </c>
      <c r="V8" s="28"/>
      <c r="W8" s="28"/>
      <c r="X8" s="39"/>
    </row>
    <row r="9" spans="1:24" ht="60" customHeight="1" outlineLevel="1" x14ac:dyDescent="0.25">
      <c r="A9" s="3"/>
      <c r="B9" s="2"/>
      <c r="C9" s="19" t="s">
        <v>31</v>
      </c>
      <c r="D9" s="17" t="s">
        <v>32</v>
      </c>
      <c r="E9" s="17" t="s">
        <v>33</v>
      </c>
      <c r="F9" s="26" t="s">
        <v>36</v>
      </c>
      <c r="G9" s="18" t="s">
        <v>25</v>
      </c>
      <c r="H9" s="34" t="s">
        <v>239</v>
      </c>
      <c r="I9" s="40">
        <v>15632277.5</v>
      </c>
      <c r="J9" s="40">
        <v>18418</v>
      </c>
      <c r="K9" s="40">
        <v>15632277.5</v>
      </c>
      <c r="L9" s="40">
        <v>18418</v>
      </c>
      <c r="M9" s="40">
        <v>15632277.5</v>
      </c>
      <c r="N9" s="40">
        <v>18418</v>
      </c>
      <c r="O9" s="40">
        <v>15632277.5</v>
      </c>
      <c r="P9" s="40">
        <v>18418</v>
      </c>
      <c r="Q9" s="40">
        <f t="shared" si="2"/>
        <v>62529110</v>
      </c>
      <c r="R9" s="40">
        <f t="shared" si="2"/>
        <v>73672</v>
      </c>
      <c r="S9" s="19" t="s">
        <v>29</v>
      </c>
      <c r="T9" s="19" t="s">
        <v>30</v>
      </c>
      <c r="U9" s="13" t="s">
        <v>100</v>
      </c>
      <c r="V9" s="28"/>
      <c r="W9" s="28"/>
      <c r="X9" s="39"/>
    </row>
    <row r="10" spans="1:24" ht="60" customHeight="1" outlineLevel="1" x14ac:dyDescent="0.25">
      <c r="A10" s="3"/>
      <c r="B10" s="2"/>
      <c r="C10" s="19" t="s">
        <v>31</v>
      </c>
      <c r="D10" s="17" t="s">
        <v>32</v>
      </c>
      <c r="E10" s="17" t="s">
        <v>33</v>
      </c>
      <c r="F10" s="26" t="s">
        <v>37</v>
      </c>
      <c r="G10" s="18" t="s">
        <v>25</v>
      </c>
      <c r="H10" s="34" t="s">
        <v>240</v>
      </c>
      <c r="I10" s="40">
        <v>4101400.8</v>
      </c>
      <c r="J10" s="40">
        <v>4788</v>
      </c>
      <c r="K10" s="40">
        <v>4101400.8</v>
      </c>
      <c r="L10" s="40">
        <v>4788</v>
      </c>
      <c r="M10" s="40">
        <v>4101400.8</v>
      </c>
      <c r="N10" s="40">
        <v>4788</v>
      </c>
      <c r="O10" s="40">
        <v>4101400.8</v>
      </c>
      <c r="P10" s="40">
        <v>4788</v>
      </c>
      <c r="Q10" s="40">
        <f t="shared" si="2"/>
        <v>16405603.199999999</v>
      </c>
      <c r="R10" s="40">
        <f t="shared" si="2"/>
        <v>19152</v>
      </c>
      <c r="S10" s="19" t="s">
        <v>29</v>
      </c>
      <c r="T10" s="19" t="s">
        <v>30</v>
      </c>
      <c r="U10" s="13" t="s">
        <v>100</v>
      </c>
      <c r="V10" s="28"/>
      <c r="W10" s="28"/>
      <c r="X10" s="39"/>
    </row>
    <row r="11" spans="1:24" x14ac:dyDescent="0.25">
      <c r="A11" s="6">
        <v>2</v>
      </c>
      <c r="B11" s="7" t="s">
        <v>10</v>
      </c>
      <c r="C11" s="22"/>
      <c r="D11" s="20"/>
      <c r="E11" s="20"/>
      <c r="F11" s="20"/>
      <c r="G11" s="21"/>
      <c r="H11" s="35"/>
      <c r="I11" s="41">
        <f>SUM(I12:I13)</f>
        <v>1459460.425605</v>
      </c>
      <c r="J11" s="41">
        <f t="shared" ref="J11:R11" si="3">SUM(J12:J13)</f>
        <v>1070.3939999999998</v>
      </c>
      <c r="K11" s="41">
        <f t="shared" si="3"/>
        <v>1459460.425605</v>
      </c>
      <c r="L11" s="41">
        <f t="shared" si="3"/>
        <v>1070.3939999999998</v>
      </c>
      <c r="M11" s="41">
        <f t="shared" si="3"/>
        <v>1459460.425605</v>
      </c>
      <c r="N11" s="41">
        <f t="shared" si="3"/>
        <v>1070.3939999999998</v>
      </c>
      <c r="O11" s="41">
        <f t="shared" si="3"/>
        <v>1459460.425605</v>
      </c>
      <c r="P11" s="41">
        <f t="shared" si="3"/>
        <v>1070.3939999999998</v>
      </c>
      <c r="Q11" s="41">
        <f t="shared" si="3"/>
        <v>5837841.70242</v>
      </c>
      <c r="R11" s="41">
        <f t="shared" si="3"/>
        <v>4281.5759999999991</v>
      </c>
      <c r="S11" s="22" t="s">
        <v>29</v>
      </c>
      <c r="T11" s="22"/>
      <c r="U11" s="14"/>
      <c r="V11" s="7"/>
      <c r="W11" s="7"/>
      <c r="X11" s="7"/>
    </row>
    <row r="12" spans="1:24" ht="72" customHeight="1" outlineLevel="1" x14ac:dyDescent="0.25">
      <c r="A12" s="3"/>
      <c r="B12" s="5"/>
      <c r="C12" s="19" t="s">
        <v>31</v>
      </c>
      <c r="D12" s="17" t="s">
        <v>32</v>
      </c>
      <c r="E12" s="17" t="s">
        <v>33</v>
      </c>
      <c r="F12" s="26" t="s">
        <v>22</v>
      </c>
      <c r="G12" s="18" t="s">
        <v>25</v>
      </c>
      <c r="H12" s="34" t="s">
        <v>241</v>
      </c>
      <c r="I12" s="40">
        <v>789150.48731999996</v>
      </c>
      <c r="J12" s="40">
        <v>574.70399999999995</v>
      </c>
      <c r="K12" s="40">
        <v>789150.48731999996</v>
      </c>
      <c r="L12" s="40">
        <v>574.70399999999995</v>
      </c>
      <c r="M12" s="40">
        <v>789150.48731999996</v>
      </c>
      <c r="N12" s="40">
        <v>574.70399999999995</v>
      </c>
      <c r="O12" s="40">
        <v>789150.48731999996</v>
      </c>
      <c r="P12" s="40">
        <v>574.70399999999995</v>
      </c>
      <c r="Q12" s="40">
        <f>SUM(I12,K12,M12,O12)</f>
        <v>3156601.9492799998</v>
      </c>
      <c r="R12" s="40">
        <f>SUM(J12,L12,N12,P12)</f>
        <v>2298.8159999999998</v>
      </c>
      <c r="S12" s="19" t="s">
        <v>29</v>
      </c>
      <c r="T12" s="19" t="s">
        <v>30</v>
      </c>
      <c r="U12" s="13" t="s">
        <v>100</v>
      </c>
      <c r="V12" s="28"/>
      <c r="W12" s="28"/>
      <c r="X12" s="39"/>
    </row>
    <row r="13" spans="1:24" ht="72" customHeight="1" outlineLevel="1" x14ac:dyDescent="0.25">
      <c r="A13" s="3"/>
      <c r="B13" s="5"/>
      <c r="C13" s="19" t="s">
        <v>31</v>
      </c>
      <c r="D13" s="17" t="s">
        <v>32</v>
      </c>
      <c r="E13" s="17" t="s">
        <v>33</v>
      </c>
      <c r="F13" s="26" t="s">
        <v>23</v>
      </c>
      <c r="G13" s="18" t="s">
        <v>25</v>
      </c>
      <c r="H13" s="34" t="s">
        <v>242</v>
      </c>
      <c r="I13" s="40">
        <v>670309.93828499992</v>
      </c>
      <c r="J13" s="40">
        <v>495.68999999999994</v>
      </c>
      <c r="K13" s="40">
        <v>670309.93828499992</v>
      </c>
      <c r="L13" s="40">
        <v>495.68999999999994</v>
      </c>
      <c r="M13" s="40">
        <v>670309.93828499992</v>
      </c>
      <c r="N13" s="40">
        <v>495.68999999999994</v>
      </c>
      <c r="O13" s="40">
        <v>670309.93828499992</v>
      </c>
      <c r="P13" s="40">
        <v>495.68999999999994</v>
      </c>
      <c r="Q13" s="40">
        <f>SUM(I13,K13,M13,O13)</f>
        <v>2681239.7531399997</v>
      </c>
      <c r="R13" s="40">
        <f>SUM(J13,L13,N13,P13)</f>
        <v>1982.7599999999998</v>
      </c>
      <c r="S13" s="19" t="s">
        <v>29</v>
      </c>
      <c r="T13" s="19" t="s">
        <v>30</v>
      </c>
      <c r="U13" s="13" t="s">
        <v>100</v>
      </c>
      <c r="V13" s="28"/>
      <c r="W13" s="28"/>
      <c r="X13" s="39"/>
    </row>
    <row r="14" spans="1:24" x14ac:dyDescent="0.25">
      <c r="A14" s="6">
        <v>3</v>
      </c>
      <c r="B14" s="7" t="s">
        <v>11</v>
      </c>
      <c r="C14" s="22"/>
      <c r="D14" s="20"/>
      <c r="E14" s="20"/>
      <c r="F14" s="20"/>
      <c r="G14" s="21"/>
      <c r="H14" s="22"/>
      <c r="I14" s="41">
        <f>SUM(I15:I22)</f>
        <v>10268327.915999997</v>
      </c>
      <c r="J14" s="41">
        <f t="shared" ref="J14:R14" si="4">SUM(J15:J22)</f>
        <v>409956.39999999997</v>
      </c>
      <c r="K14" s="41">
        <f t="shared" si="4"/>
        <v>10089141.692399999</v>
      </c>
      <c r="L14" s="41">
        <f t="shared" si="4"/>
        <v>402673.6</v>
      </c>
      <c r="M14" s="41">
        <f t="shared" si="4"/>
        <v>9410757.6985999998</v>
      </c>
      <c r="N14" s="41">
        <f t="shared" si="4"/>
        <v>375553.20000000007</v>
      </c>
      <c r="O14" s="41">
        <f t="shared" si="4"/>
        <v>9410757.6985999998</v>
      </c>
      <c r="P14" s="41">
        <f t="shared" si="4"/>
        <v>375553.20000000007</v>
      </c>
      <c r="Q14" s="41">
        <f t="shared" si="4"/>
        <v>39178985.005599998</v>
      </c>
      <c r="R14" s="41">
        <f t="shared" si="4"/>
        <v>1563736.4</v>
      </c>
      <c r="S14" s="22" t="s">
        <v>29</v>
      </c>
      <c r="T14" s="22"/>
      <c r="U14" s="14"/>
      <c r="V14" s="7"/>
      <c r="W14" s="7"/>
      <c r="X14" s="7"/>
    </row>
    <row r="15" spans="1:24" ht="60" customHeight="1" outlineLevel="1" x14ac:dyDescent="0.25">
      <c r="A15" s="3"/>
      <c r="B15" s="2"/>
      <c r="C15" s="19" t="s">
        <v>47</v>
      </c>
      <c r="D15" s="17" t="s">
        <v>48</v>
      </c>
      <c r="E15" s="17" t="s">
        <v>49</v>
      </c>
      <c r="F15" s="26" t="s">
        <v>38</v>
      </c>
      <c r="G15" s="18" t="s">
        <v>46</v>
      </c>
      <c r="H15" s="17" t="s">
        <v>243</v>
      </c>
      <c r="I15" s="40">
        <v>3475310.2551999995</v>
      </c>
      <c r="J15" s="40">
        <v>143376.79999999999</v>
      </c>
      <c r="K15" s="40">
        <v>3475310.2551999995</v>
      </c>
      <c r="L15" s="40">
        <v>143376.79999999999</v>
      </c>
      <c r="M15" s="40">
        <v>3102955.585</v>
      </c>
      <c r="N15" s="40">
        <v>128015.00000000001</v>
      </c>
      <c r="O15" s="40">
        <v>3102955.585</v>
      </c>
      <c r="P15" s="40">
        <v>128015.00000000001</v>
      </c>
      <c r="Q15" s="40">
        <f>SUM(I15,K15,M15,O15)</f>
        <v>13156531.680399999</v>
      </c>
      <c r="R15" s="40">
        <f>SUM(J15,L15,N15,P15)</f>
        <v>542783.6</v>
      </c>
      <c r="S15" s="19" t="s">
        <v>29</v>
      </c>
      <c r="T15" s="19" t="s">
        <v>30</v>
      </c>
      <c r="U15" s="13" t="s">
        <v>101</v>
      </c>
      <c r="V15" s="28" t="s">
        <v>216</v>
      </c>
      <c r="W15" s="28" t="s">
        <v>217</v>
      </c>
      <c r="X15" s="39">
        <v>46022</v>
      </c>
    </row>
    <row r="16" spans="1:24" ht="60" customHeight="1" outlineLevel="1" x14ac:dyDescent="0.25">
      <c r="A16" s="3"/>
      <c r="B16" s="2"/>
      <c r="C16" s="19" t="s">
        <v>47</v>
      </c>
      <c r="D16" s="17" t="s">
        <v>48</v>
      </c>
      <c r="E16" s="17" t="s">
        <v>49</v>
      </c>
      <c r="F16" s="26" t="s">
        <v>44</v>
      </c>
      <c r="G16" s="18" t="s">
        <v>46</v>
      </c>
      <c r="H16" s="17" t="s">
        <v>244</v>
      </c>
      <c r="I16" s="40">
        <v>4284410.5303999996</v>
      </c>
      <c r="J16" s="40">
        <v>164620.4</v>
      </c>
      <c r="K16" s="40">
        <v>4284410.5303999996</v>
      </c>
      <c r="L16" s="40">
        <v>164620.4</v>
      </c>
      <c r="M16" s="40">
        <v>3978381.2068000003</v>
      </c>
      <c r="N16" s="40">
        <v>152861.80000000002</v>
      </c>
      <c r="O16" s="40">
        <v>3978381.2068000003</v>
      </c>
      <c r="P16" s="40">
        <v>152861.80000000002</v>
      </c>
      <c r="Q16" s="40">
        <f t="shared" ref="Q16:Q21" si="5">SUM(I16,K16,M16,O16)</f>
        <v>16525583.474400001</v>
      </c>
      <c r="R16" s="40">
        <f t="shared" ref="R16:R21" si="6">SUM(J16,L16,N16,P16)</f>
        <v>634964.4</v>
      </c>
      <c r="S16" s="19" t="s">
        <v>29</v>
      </c>
      <c r="T16" s="19" t="s">
        <v>30</v>
      </c>
      <c r="U16" s="13" t="s">
        <v>101</v>
      </c>
      <c r="V16" s="28" t="s">
        <v>216</v>
      </c>
      <c r="W16" s="28" t="s">
        <v>217</v>
      </c>
      <c r="X16" s="39">
        <v>46022</v>
      </c>
    </row>
    <row r="17" spans="1:24" ht="60" customHeight="1" outlineLevel="1" x14ac:dyDescent="0.25">
      <c r="A17" s="3"/>
      <c r="B17" s="2"/>
      <c r="C17" s="19" t="s">
        <v>47</v>
      </c>
      <c r="D17" s="17" t="s">
        <v>48</v>
      </c>
      <c r="E17" s="17" t="s">
        <v>49</v>
      </c>
      <c r="F17" s="26" t="s">
        <v>39</v>
      </c>
      <c r="G17" s="18" t="s">
        <v>46</v>
      </c>
      <c r="H17" s="17" t="s">
        <v>245</v>
      </c>
      <c r="I17" s="40">
        <v>1159257.3803999999</v>
      </c>
      <c r="J17" s="40">
        <v>47149.2</v>
      </c>
      <c r="K17" s="40">
        <v>1076453.2818</v>
      </c>
      <c r="L17" s="40">
        <v>43781.4</v>
      </c>
      <c r="M17" s="40">
        <v>1076453.2818</v>
      </c>
      <c r="N17" s="40">
        <v>43781.4</v>
      </c>
      <c r="O17" s="40">
        <v>1076453.2818</v>
      </c>
      <c r="P17" s="40">
        <v>43781.4</v>
      </c>
      <c r="Q17" s="40">
        <f t="shared" si="5"/>
        <v>4388617.2258000001</v>
      </c>
      <c r="R17" s="40">
        <f t="shared" si="6"/>
        <v>178493.4</v>
      </c>
      <c r="S17" s="19" t="s">
        <v>29</v>
      </c>
      <c r="T17" s="19" t="s">
        <v>30</v>
      </c>
      <c r="U17" s="13" t="s">
        <v>101</v>
      </c>
      <c r="V17" s="28" t="s">
        <v>216</v>
      </c>
      <c r="W17" s="28" t="s">
        <v>217</v>
      </c>
      <c r="X17" s="39">
        <v>46022</v>
      </c>
    </row>
    <row r="18" spans="1:24" ht="60" customHeight="1" outlineLevel="1" x14ac:dyDescent="0.25">
      <c r="A18" s="3"/>
      <c r="B18" s="2"/>
      <c r="C18" s="19" t="s">
        <v>47</v>
      </c>
      <c r="D18" s="17" t="s">
        <v>48</v>
      </c>
      <c r="E18" s="17" t="s">
        <v>49</v>
      </c>
      <c r="F18" s="26" t="s">
        <v>45</v>
      </c>
      <c r="G18" s="18" t="s">
        <v>46</v>
      </c>
      <c r="H18" s="17" t="s">
        <v>246</v>
      </c>
      <c r="I18" s="40">
        <v>1278595.71</v>
      </c>
      <c r="J18" s="40">
        <v>48258</v>
      </c>
      <c r="K18" s="40">
        <v>1187267.4450000001</v>
      </c>
      <c r="L18" s="40">
        <v>44811</v>
      </c>
      <c r="M18" s="40">
        <v>1187267.4450000001</v>
      </c>
      <c r="N18" s="40">
        <v>44811</v>
      </c>
      <c r="O18" s="40">
        <v>1187267.4450000001</v>
      </c>
      <c r="P18" s="40">
        <v>44811</v>
      </c>
      <c r="Q18" s="40">
        <f t="shared" si="5"/>
        <v>4840398.0450000009</v>
      </c>
      <c r="R18" s="40">
        <f t="shared" si="6"/>
        <v>182691</v>
      </c>
      <c r="S18" s="19" t="s">
        <v>29</v>
      </c>
      <c r="T18" s="19" t="s">
        <v>30</v>
      </c>
      <c r="U18" s="13" t="s">
        <v>101</v>
      </c>
      <c r="V18" s="28" t="s">
        <v>216</v>
      </c>
      <c r="W18" s="28" t="s">
        <v>217</v>
      </c>
      <c r="X18" s="39">
        <v>46022</v>
      </c>
    </row>
    <row r="19" spans="1:24" ht="60" customHeight="1" outlineLevel="1" x14ac:dyDescent="0.25">
      <c r="A19" s="3"/>
      <c r="B19" s="2"/>
      <c r="C19" s="19" t="s">
        <v>47</v>
      </c>
      <c r="D19" s="17" t="s">
        <v>48</v>
      </c>
      <c r="E19" s="17" t="s">
        <v>49</v>
      </c>
      <c r="F19" s="26" t="s">
        <v>40</v>
      </c>
      <c r="G19" s="18" t="s">
        <v>46</v>
      </c>
      <c r="H19" s="17" t="s">
        <v>247</v>
      </c>
      <c r="I19" s="40">
        <v>13135.5</v>
      </c>
      <c r="J19" s="40">
        <v>1890</v>
      </c>
      <c r="K19" s="40">
        <v>12197.25</v>
      </c>
      <c r="L19" s="40">
        <v>1755</v>
      </c>
      <c r="M19" s="40">
        <v>12197.25</v>
      </c>
      <c r="N19" s="40">
        <v>1755</v>
      </c>
      <c r="O19" s="40">
        <v>12197.25</v>
      </c>
      <c r="P19" s="40">
        <v>1755</v>
      </c>
      <c r="Q19" s="40">
        <f t="shared" si="5"/>
        <v>49727.25</v>
      </c>
      <c r="R19" s="40">
        <f t="shared" si="6"/>
        <v>7155</v>
      </c>
      <c r="S19" s="19" t="s">
        <v>29</v>
      </c>
      <c r="T19" s="19" t="s">
        <v>30</v>
      </c>
      <c r="U19" s="13" t="s">
        <v>101</v>
      </c>
      <c r="V19" s="28" t="s">
        <v>216</v>
      </c>
      <c r="W19" s="28" t="s">
        <v>217</v>
      </c>
      <c r="X19" s="39">
        <v>46022</v>
      </c>
    </row>
    <row r="20" spans="1:24" ht="60" customHeight="1" outlineLevel="1" x14ac:dyDescent="0.25">
      <c r="A20" s="3"/>
      <c r="B20" s="2"/>
      <c r="C20" s="19" t="s">
        <v>47</v>
      </c>
      <c r="D20" s="17" t="s">
        <v>48</v>
      </c>
      <c r="E20" s="17" t="s">
        <v>49</v>
      </c>
      <c r="F20" s="26" t="s">
        <v>41</v>
      </c>
      <c r="G20" s="18" t="s">
        <v>46</v>
      </c>
      <c r="H20" s="17" t="s">
        <v>248</v>
      </c>
      <c r="I20" s="40">
        <v>16299.359999999999</v>
      </c>
      <c r="J20" s="40">
        <v>1512</v>
      </c>
      <c r="K20" s="40">
        <v>15135.12</v>
      </c>
      <c r="L20" s="40">
        <v>1404.0000000000002</v>
      </c>
      <c r="M20" s="40">
        <v>15135.12</v>
      </c>
      <c r="N20" s="40">
        <v>1404.0000000000002</v>
      </c>
      <c r="O20" s="40">
        <v>15135.12</v>
      </c>
      <c r="P20" s="40">
        <v>1404.0000000000002</v>
      </c>
      <c r="Q20" s="40">
        <f t="shared" si="5"/>
        <v>61704.72</v>
      </c>
      <c r="R20" s="40">
        <f t="shared" si="6"/>
        <v>5724</v>
      </c>
      <c r="S20" s="19" t="s">
        <v>29</v>
      </c>
      <c r="T20" s="19" t="s">
        <v>30</v>
      </c>
      <c r="U20" s="13" t="s">
        <v>101</v>
      </c>
      <c r="V20" s="28" t="s">
        <v>216</v>
      </c>
      <c r="W20" s="28" t="s">
        <v>217</v>
      </c>
      <c r="X20" s="39">
        <v>46022</v>
      </c>
    </row>
    <row r="21" spans="1:24" ht="60" customHeight="1" outlineLevel="1" x14ac:dyDescent="0.25">
      <c r="A21" s="3"/>
      <c r="B21" s="2"/>
      <c r="C21" s="19" t="s">
        <v>47</v>
      </c>
      <c r="D21" s="17" t="s">
        <v>48</v>
      </c>
      <c r="E21" s="17" t="s">
        <v>49</v>
      </c>
      <c r="F21" s="26" t="s">
        <v>42</v>
      </c>
      <c r="G21" s="18" t="s">
        <v>46</v>
      </c>
      <c r="H21" s="17" t="s">
        <v>249</v>
      </c>
      <c r="I21" s="40">
        <v>23806.439999999995</v>
      </c>
      <c r="J21" s="40">
        <v>1889.9999999999998</v>
      </c>
      <c r="K21" s="40">
        <v>22105.98</v>
      </c>
      <c r="L21" s="40">
        <v>1755.0000000000002</v>
      </c>
      <c r="M21" s="40">
        <v>22105.98</v>
      </c>
      <c r="N21" s="40">
        <v>1755.0000000000002</v>
      </c>
      <c r="O21" s="40">
        <v>22105.98</v>
      </c>
      <c r="P21" s="40">
        <v>1755.0000000000002</v>
      </c>
      <c r="Q21" s="40">
        <f t="shared" si="5"/>
        <v>90124.37999999999</v>
      </c>
      <c r="R21" s="40">
        <f t="shared" si="6"/>
        <v>7155</v>
      </c>
      <c r="S21" s="19" t="s">
        <v>29</v>
      </c>
      <c r="T21" s="19" t="s">
        <v>30</v>
      </c>
      <c r="U21" s="13" t="s">
        <v>101</v>
      </c>
      <c r="V21" s="28" t="s">
        <v>216</v>
      </c>
      <c r="W21" s="28" t="s">
        <v>217</v>
      </c>
      <c r="X21" s="39">
        <v>46022</v>
      </c>
    </row>
    <row r="22" spans="1:24" ht="60" customHeight="1" outlineLevel="1" x14ac:dyDescent="0.25">
      <c r="A22" s="3"/>
      <c r="B22" s="2"/>
      <c r="C22" s="19" t="s">
        <v>47</v>
      </c>
      <c r="D22" s="17" t="s">
        <v>48</v>
      </c>
      <c r="E22" s="17" t="s">
        <v>49</v>
      </c>
      <c r="F22" s="26" t="s">
        <v>43</v>
      </c>
      <c r="G22" s="18" t="s">
        <v>46</v>
      </c>
      <c r="H22" s="17" t="s">
        <v>250</v>
      </c>
      <c r="I22" s="40">
        <v>17512.739999999998</v>
      </c>
      <c r="J22" s="40">
        <v>1259.9999999999998</v>
      </c>
      <c r="K22" s="40">
        <v>16261.830000000002</v>
      </c>
      <c r="L22" s="40">
        <v>1170</v>
      </c>
      <c r="M22" s="40">
        <v>16261.830000000002</v>
      </c>
      <c r="N22" s="40">
        <v>1170</v>
      </c>
      <c r="O22" s="40">
        <v>16261.830000000002</v>
      </c>
      <c r="P22" s="40">
        <v>1170</v>
      </c>
      <c r="Q22" s="40">
        <f>SUM(I22,K22,M22,O22)</f>
        <v>66298.23000000001</v>
      </c>
      <c r="R22" s="40">
        <f>SUM(J22,L22,N22,P22)</f>
        <v>4770</v>
      </c>
      <c r="S22" s="19" t="s">
        <v>29</v>
      </c>
      <c r="T22" s="19" t="s">
        <v>30</v>
      </c>
      <c r="U22" s="13" t="s">
        <v>101</v>
      </c>
      <c r="V22" s="28" t="s">
        <v>216</v>
      </c>
      <c r="W22" s="28" t="s">
        <v>217</v>
      </c>
      <c r="X22" s="39">
        <v>46022</v>
      </c>
    </row>
    <row r="23" spans="1:24" x14ac:dyDescent="0.25">
      <c r="A23" s="6">
        <v>4</v>
      </c>
      <c r="B23" s="7" t="s">
        <v>12</v>
      </c>
      <c r="C23" s="22"/>
      <c r="D23" s="20"/>
      <c r="E23" s="20"/>
      <c r="F23" s="20"/>
      <c r="G23" s="21"/>
      <c r="H23" s="22"/>
      <c r="I23" s="42">
        <f>SUM(I24:I32)</f>
        <v>454599</v>
      </c>
      <c r="J23" s="42">
        <f t="shared" ref="J23:R23" si="7">SUM(J24:J32)</f>
        <v>702.46206128826543</v>
      </c>
      <c r="K23" s="42">
        <f t="shared" si="7"/>
        <v>454599</v>
      </c>
      <c r="L23" s="42">
        <f t="shared" si="7"/>
        <v>702.46206128826543</v>
      </c>
      <c r="M23" s="42">
        <f t="shared" si="7"/>
        <v>454599</v>
      </c>
      <c r="N23" s="42">
        <f t="shared" si="7"/>
        <v>702.46206128826543</v>
      </c>
      <c r="O23" s="42">
        <f t="shared" si="7"/>
        <v>454599</v>
      </c>
      <c r="P23" s="42">
        <f t="shared" si="7"/>
        <v>702.46206128826543</v>
      </c>
      <c r="Q23" s="42">
        <f t="shared" si="7"/>
        <v>1818396</v>
      </c>
      <c r="R23" s="42">
        <f t="shared" si="7"/>
        <v>2809.8482451530617</v>
      </c>
      <c r="S23" s="22" t="s">
        <v>29</v>
      </c>
      <c r="T23" s="22"/>
      <c r="U23" s="14"/>
      <c r="V23" s="7"/>
      <c r="W23" s="7"/>
      <c r="X23" s="7"/>
    </row>
    <row r="24" spans="1:24" ht="78.75" customHeight="1" outlineLevel="1" x14ac:dyDescent="0.25">
      <c r="A24" s="3"/>
      <c r="B24" s="2"/>
      <c r="C24" s="19" t="s">
        <v>59</v>
      </c>
      <c r="D24" s="17" t="s">
        <v>60</v>
      </c>
      <c r="E24" s="17" t="s">
        <v>61</v>
      </c>
      <c r="F24" s="26" t="s">
        <v>50</v>
      </c>
      <c r="G24" s="18" t="s">
        <v>46</v>
      </c>
      <c r="H24" s="17" t="s">
        <v>194</v>
      </c>
      <c r="I24" s="40">
        <v>6107.9325000000008</v>
      </c>
      <c r="J24" s="40">
        <v>35</v>
      </c>
      <c r="K24" s="40">
        <v>6107.9325000000008</v>
      </c>
      <c r="L24" s="40">
        <v>35</v>
      </c>
      <c r="M24" s="40">
        <v>6107.9325000000008</v>
      </c>
      <c r="N24" s="40">
        <v>35</v>
      </c>
      <c r="O24" s="40">
        <v>6107.9325000000008</v>
      </c>
      <c r="P24" s="40">
        <v>35</v>
      </c>
      <c r="Q24" s="40">
        <f>SUM(I24,K24,M24,O24)</f>
        <v>24431.730000000003</v>
      </c>
      <c r="R24" s="40">
        <f>SUM(J24,L24,N24,P24)</f>
        <v>140</v>
      </c>
      <c r="S24" s="19" t="s">
        <v>29</v>
      </c>
      <c r="T24" s="19" t="s">
        <v>30</v>
      </c>
      <c r="U24" s="13" t="s">
        <v>102</v>
      </c>
      <c r="V24" s="28"/>
      <c r="W24" s="28"/>
      <c r="X24" s="28"/>
    </row>
    <row r="25" spans="1:24" ht="99" customHeight="1" outlineLevel="1" x14ac:dyDescent="0.25">
      <c r="A25" s="3"/>
      <c r="B25" s="2"/>
      <c r="C25" s="19" t="s">
        <v>59</v>
      </c>
      <c r="D25" s="17" t="s">
        <v>60</v>
      </c>
      <c r="E25" s="17" t="s">
        <v>61</v>
      </c>
      <c r="F25" s="26" t="s">
        <v>51</v>
      </c>
      <c r="G25" s="18" t="s">
        <v>46</v>
      </c>
      <c r="H25" s="17" t="s">
        <v>195</v>
      </c>
      <c r="I25" s="40">
        <v>9871.1219999999994</v>
      </c>
      <c r="J25" s="40">
        <v>56</v>
      </c>
      <c r="K25" s="40">
        <v>9871.1219999999994</v>
      </c>
      <c r="L25" s="40">
        <v>56</v>
      </c>
      <c r="M25" s="40">
        <v>9871.1219999999994</v>
      </c>
      <c r="N25" s="40">
        <v>56</v>
      </c>
      <c r="O25" s="40">
        <v>9871.1219999999994</v>
      </c>
      <c r="P25" s="40">
        <v>56</v>
      </c>
      <c r="Q25" s="40">
        <f t="shared" ref="Q25:Q32" si="8">SUM(I25,K25,M25,O25)</f>
        <v>39484.487999999998</v>
      </c>
      <c r="R25" s="40">
        <f t="shared" ref="R25:R32" si="9">SUM(J25,L25,N25,P25)</f>
        <v>224</v>
      </c>
      <c r="S25" s="19" t="s">
        <v>29</v>
      </c>
      <c r="T25" s="19" t="s">
        <v>30</v>
      </c>
      <c r="U25" s="13" t="s">
        <v>102</v>
      </c>
      <c r="V25" s="28"/>
      <c r="W25" s="28"/>
      <c r="X25" s="39"/>
    </row>
    <row r="26" spans="1:24" ht="80.25" customHeight="1" outlineLevel="1" x14ac:dyDescent="0.25">
      <c r="A26" s="3"/>
      <c r="B26" s="2"/>
      <c r="C26" s="19" t="s">
        <v>62</v>
      </c>
      <c r="D26" s="17" t="s">
        <v>60</v>
      </c>
      <c r="E26" s="17" t="s">
        <v>63</v>
      </c>
      <c r="F26" s="26" t="s">
        <v>52</v>
      </c>
      <c r="G26" s="18" t="s">
        <v>46</v>
      </c>
      <c r="H26" s="17" t="s">
        <v>202</v>
      </c>
      <c r="I26" s="40">
        <v>54374.065741071478</v>
      </c>
      <c r="J26" s="40">
        <v>129.46206128826543</v>
      </c>
      <c r="K26" s="40">
        <v>54374.065741071478</v>
      </c>
      <c r="L26" s="40">
        <v>129.46206128826543</v>
      </c>
      <c r="M26" s="40">
        <v>54374.065741071478</v>
      </c>
      <c r="N26" s="40">
        <v>129.46206128826543</v>
      </c>
      <c r="O26" s="40">
        <v>54374.065741071478</v>
      </c>
      <c r="P26" s="40">
        <v>129.46206128826543</v>
      </c>
      <c r="Q26" s="40">
        <f t="shared" si="8"/>
        <v>217496.26296428591</v>
      </c>
      <c r="R26" s="40">
        <f t="shared" si="9"/>
        <v>517.84824515306173</v>
      </c>
      <c r="S26" s="19" t="s">
        <v>29</v>
      </c>
      <c r="T26" s="19" t="s">
        <v>30</v>
      </c>
      <c r="U26" s="13" t="s">
        <v>103</v>
      </c>
      <c r="V26" s="28"/>
      <c r="W26" s="28"/>
      <c r="X26" s="39"/>
    </row>
    <row r="27" spans="1:24" ht="67.5" customHeight="1" outlineLevel="1" x14ac:dyDescent="0.25">
      <c r="A27" s="3"/>
      <c r="B27" s="2"/>
      <c r="C27" s="19" t="s">
        <v>62</v>
      </c>
      <c r="D27" s="17" t="s">
        <v>60</v>
      </c>
      <c r="E27" s="17" t="s">
        <v>63</v>
      </c>
      <c r="F27" s="26" t="s">
        <v>53</v>
      </c>
      <c r="G27" s="18" t="s">
        <v>46</v>
      </c>
      <c r="H27" s="17" t="s">
        <v>196</v>
      </c>
      <c r="I27" s="40">
        <v>27743.494687499999</v>
      </c>
      <c r="J27" s="40">
        <v>104.99999999999999</v>
      </c>
      <c r="K27" s="40">
        <v>27743.494687499999</v>
      </c>
      <c r="L27" s="40">
        <v>104.99999999999999</v>
      </c>
      <c r="M27" s="40">
        <v>27743.494687499999</v>
      </c>
      <c r="N27" s="40">
        <v>104.99999999999999</v>
      </c>
      <c r="O27" s="40">
        <v>27743.494687499999</v>
      </c>
      <c r="P27" s="40">
        <v>104.99999999999999</v>
      </c>
      <c r="Q27" s="40">
        <f t="shared" si="8"/>
        <v>110973.97874999999</v>
      </c>
      <c r="R27" s="40">
        <f t="shared" si="9"/>
        <v>419.99999999999994</v>
      </c>
      <c r="S27" s="19" t="s">
        <v>29</v>
      </c>
      <c r="T27" s="19" t="s">
        <v>30</v>
      </c>
      <c r="U27" s="13" t="s">
        <v>103</v>
      </c>
      <c r="V27" s="28"/>
      <c r="W27" s="28"/>
      <c r="X27" s="28"/>
    </row>
    <row r="28" spans="1:24" ht="77.25" customHeight="1" outlineLevel="1" x14ac:dyDescent="0.25">
      <c r="A28" s="3"/>
      <c r="B28" s="2"/>
      <c r="C28" s="19" t="s">
        <v>62</v>
      </c>
      <c r="D28" s="17" t="s">
        <v>60</v>
      </c>
      <c r="E28" s="17" t="s">
        <v>63</v>
      </c>
      <c r="F28" s="26" t="s">
        <v>54</v>
      </c>
      <c r="G28" s="18" t="s">
        <v>46</v>
      </c>
      <c r="H28" s="17" t="s">
        <v>197</v>
      </c>
      <c r="I28" s="40">
        <v>107520</v>
      </c>
      <c r="J28" s="40">
        <v>120</v>
      </c>
      <c r="K28" s="40">
        <v>107520</v>
      </c>
      <c r="L28" s="40">
        <v>120</v>
      </c>
      <c r="M28" s="40">
        <v>107520</v>
      </c>
      <c r="N28" s="40">
        <v>120</v>
      </c>
      <c r="O28" s="40">
        <v>107520</v>
      </c>
      <c r="P28" s="40">
        <v>120</v>
      </c>
      <c r="Q28" s="40">
        <f t="shared" si="8"/>
        <v>430080</v>
      </c>
      <c r="R28" s="40">
        <f t="shared" si="9"/>
        <v>480</v>
      </c>
      <c r="S28" s="19" t="s">
        <v>29</v>
      </c>
      <c r="T28" s="19" t="s">
        <v>30</v>
      </c>
      <c r="U28" s="13" t="s">
        <v>103</v>
      </c>
      <c r="V28" s="28"/>
      <c r="W28" s="28"/>
      <c r="X28" s="39"/>
    </row>
    <row r="29" spans="1:24" ht="89.25" customHeight="1" outlineLevel="1" x14ac:dyDescent="0.25">
      <c r="A29" s="3"/>
      <c r="B29" s="2"/>
      <c r="C29" s="19" t="s">
        <v>62</v>
      </c>
      <c r="D29" s="17" t="s">
        <v>60</v>
      </c>
      <c r="E29" s="17" t="s">
        <v>63</v>
      </c>
      <c r="F29" s="26" t="s">
        <v>55</v>
      </c>
      <c r="G29" s="18" t="s">
        <v>46</v>
      </c>
      <c r="H29" s="17" t="s">
        <v>198</v>
      </c>
      <c r="I29" s="40">
        <v>8238.1210714285717</v>
      </c>
      <c r="J29" s="40">
        <v>15</v>
      </c>
      <c r="K29" s="40">
        <v>8238.1210714285717</v>
      </c>
      <c r="L29" s="40">
        <v>15</v>
      </c>
      <c r="M29" s="40">
        <v>8238.1210714285717</v>
      </c>
      <c r="N29" s="40">
        <v>15</v>
      </c>
      <c r="O29" s="40">
        <v>8238.1210714285717</v>
      </c>
      <c r="P29" s="40">
        <v>15</v>
      </c>
      <c r="Q29" s="40">
        <f t="shared" si="8"/>
        <v>32952.484285714287</v>
      </c>
      <c r="R29" s="40">
        <f t="shared" si="9"/>
        <v>60</v>
      </c>
      <c r="S29" s="19" t="s">
        <v>29</v>
      </c>
      <c r="T29" s="19" t="s">
        <v>30</v>
      </c>
      <c r="U29" s="13" t="s">
        <v>103</v>
      </c>
      <c r="V29" s="28"/>
      <c r="W29" s="28"/>
      <c r="X29" s="39"/>
    </row>
    <row r="30" spans="1:24" ht="64.5" customHeight="1" outlineLevel="1" x14ac:dyDescent="0.25">
      <c r="A30" s="3"/>
      <c r="B30" s="2"/>
      <c r="C30" s="19" t="s">
        <v>62</v>
      </c>
      <c r="D30" s="17" t="s">
        <v>60</v>
      </c>
      <c r="E30" s="17" t="s">
        <v>63</v>
      </c>
      <c r="F30" s="26" t="s">
        <v>56</v>
      </c>
      <c r="G30" s="18" t="s">
        <v>46</v>
      </c>
      <c r="H30" s="17" t="s">
        <v>199</v>
      </c>
      <c r="I30" s="40">
        <v>36135</v>
      </c>
      <c r="J30" s="40">
        <v>70</v>
      </c>
      <c r="K30" s="40">
        <v>36135</v>
      </c>
      <c r="L30" s="40">
        <v>70</v>
      </c>
      <c r="M30" s="40">
        <v>36135</v>
      </c>
      <c r="N30" s="40">
        <v>70</v>
      </c>
      <c r="O30" s="40">
        <v>36135</v>
      </c>
      <c r="P30" s="40">
        <v>70</v>
      </c>
      <c r="Q30" s="40">
        <f t="shared" si="8"/>
        <v>144540</v>
      </c>
      <c r="R30" s="40">
        <f t="shared" si="9"/>
        <v>280</v>
      </c>
      <c r="S30" s="19" t="s">
        <v>29</v>
      </c>
      <c r="T30" s="19" t="s">
        <v>30</v>
      </c>
      <c r="U30" s="13" t="s">
        <v>103</v>
      </c>
      <c r="V30" s="28"/>
      <c r="W30" s="28"/>
      <c r="X30" s="39"/>
    </row>
    <row r="31" spans="1:24" ht="87" customHeight="1" outlineLevel="1" x14ac:dyDescent="0.25">
      <c r="A31" s="3"/>
      <c r="B31" s="2"/>
      <c r="C31" s="19" t="s">
        <v>62</v>
      </c>
      <c r="D31" s="17" t="s">
        <v>60</v>
      </c>
      <c r="E31" s="17" t="s">
        <v>63</v>
      </c>
      <c r="F31" s="26" t="s">
        <v>57</v>
      </c>
      <c r="G31" s="18" t="s">
        <v>46</v>
      </c>
      <c r="H31" s="17" t="s">
        <v>200</v>
      </c>
      <c r="I31" s="40">
        <v>41600</v>
      </c>
      <c r="J31" s="40">
        <v>32</v>
      </c>
      <c r="K31" s="40">
        <v>41600</v>
      </c>
      <c r="L31" s="40">
        <v>32</v>
      </c>
      <c r="M31" s="40">
        <v>41600</v>
      </c>
      <c r="N31" s="40">
        <v>32</v>
      </c>
      <c r="O31" s="40">
        <v>41600</v>
      </c>
      <c r="P31" s="40">
        <v>32</v>
      </c>
      <c r="Q31" s="40">
        <f t="shared" si="8"/>
        <v>166400</v>
      </c>
      <c r="R31" s="40">
        <f t="shared" si="9"/>
        <v>128</v>
      </c>
      <c r="S31" s="19" t="s">
        <v>29</v>
      </c>
      <c r="T31" s="19" t="s">
        <v>30</v>
      </c>
      <c r="U31" s="13" t="s">
        <v>103</v>
      </c>
      <c r="V31" s="28"/>
      <c r="W31" s="28"/>
      <c r="X31" s="39"/>
    </row>
    <row r="32" spans="1:24" ht="99.75" customHeight="1" outlineLevel="1" x14ac:dyDescent="0.25">
      <c r="A32" s="3"/>
      <c r="B32" s="2"/>
      <c r="C32" s="19" t="s">
        <v>62</v>
      </c>
      <c r="D32" s="17" t="s">
        <v>60</v>
      </c>
      <c r="E32" s="17" t="s">
        <v>63</v>
      </c>
      <c r="F32" s="26" t="s">
        <v>58</v>
      </c>
      <c r="G32" s="18" t="s">
        <v>46</v>
      </c>
      <c r="H32" s="17" t="s">
        <v>201</v>
      </c>
      <c r="I32" s="40">
        <v>163009.26399999997</v>
      </c>
      <c r="J32" s="40">
        <v>140</v>
      </c>
      <c r="K32" s="40">
        <v>163009.26399999997</v>
      </c>
      <c r="L32" s="40">
        <v>140</v>
      </c>
      <c r="M32" s="40">
        <v>163009.26399999997</v>
      </c>
      <c r="N32" s="40">
        <v>140</v>
      </c>
      <c r="O32" s="40">
        <v>163009.26399999997</v>
      </c>
      <c r="P32" s="40">
        <v>140</v>
      </c>
      <c r="Q32" s="40">
        <f t="shared" si="8"/>
        <v>652037.05599999987</v>
      </c>
      <c r="R32" s="40">
        <f t="shared" si="9"/>
        <v>560</v>
      </c>
      <c r="S32" s="19" t="s">
        <v>29</v>
      </c>
      <c r="T32" s="19" t="s">
        <v>30</v>
      </c>
      <c r="U32" s="13" t="s">
        <v>103</v>
      </c>
      <c r="V32" s="28"/>
      <c r="W32" s="28"/>
      <c r="X32" s="39"/>
    </row>
    <row r="33" spans="1:24" x14ac:dyDescent="0.25">
      <c r="A33" s="6">
        <v>5</v>
      </c>
      <c r="B33" s="7" t="s">
        <v>13</v>
      </c>
      <c r="C33" s="22"/>
      <c r="D33" s="20"/>
      <c r="E33" s="20"/>
      <c r="F33" s="20"/>
      <c r="G33" s="21"/>
      <c r="H33" s="22"/>
      <c r="I33" s="41">
        <v>351840</v>
      </c>
      <c r="J33" s="41">
        <v>40</v>
      </c>
      <c r="K33" s="41">
        <v>351840</v>
      </c>
      <c r="L33" s="41">
        <v>40</v>
      </c>
      <c r="M33" s="41">
        <v>351840</v>
      </c>
      <c r="N33" s="41">
        <v>40</v>
      </c>
      <c r="O33" s="41">
        <v>351840</v>
      </c>
      <c r="P33" s="41">
        <v>40</v>
      </c>
      <c r="Q33" s="41">
        <f t="shared" ref="Q33:Q40" si="10">SUM(I33,K33,M33,O33)</f>
        <v>1407360</v>
      </c>
      <c r="R33" s="41">
        <f t="shared" ref="R33:R40" si="11">SUM(J33,L33,N33,P33)</f>
        <v>160</v>
      </c>
      <c r="S33" s="22" t="s">
        <v>29</v>
      </c>
      <c r="T33" s="22"/>
      <c r="U33" s="14"/>
      <c r="V33" s="7"/>
      <c r="W33" s="7"/>
      <c r="X33" s="7"/>
    </row>
    <row r="34" spans="1:24" ht="51" customHeight="1" outlineLevel="1" x14ac:dyDescent="0.25">
      <c r="A34" s="3"/>
      <c r="B34" s="2"/>
      <c r="C34" s="19" t="s">
        <v>65</v>
      </c>
      <c r="D34" s="17" t="s">
        <v>66</v>
      </c>
      <c r="E34" s="17" t="s">
        <v>67</v>
      </c>
      <c r="F34" s="26" t="s">
        <v>64</v>
      </c>
      <c r="G34" s="18" t="s">
        <v>46</v>
      </c>
      <c r="H34" s="17" t="s">
        <v>193</v>
      </c>
      <c r="I34" s="40">
        <v>351840</v>
      </c>
      <c r="J34" s="40">
        <v>40</v>
      </c>
      <c r="K34" s="40">
        <v>351840</v>
      </c>
      <c r="L34" s="40">
        <v>40</v>
      </c>
      <c r="M34" s="40">
        <v>351840</v>
      </c>
      <c r="N34" s="40">
        <v>40</v>
      </c>
      <c r="O34" s="40">
        <v>351840</v>
      </c>
      <c r="P34" s="40">
        <v>40</v>
      </c>
      <c r="Q34" s="40">
        <f t="shared" si="10"/>
        <v>1407360</v>
      </c>
      <c r="R34" s="40">
        <f t="shared" si="11"/>
        <v>160</v>
      </c>
      <c r="S34" s="19" t="s">
        <v>29</v>
      </c>
      <c r="T34" s="19" t="s">
        <v>30</v>
      </c>
      <c r="U34" s="13" t="s">
        <v>104</v>
      </c>
      <c r="V34" s="28"/>
      <c r="W34" s="28"/>
      <c r="X34" s="39"/>
    </row>
    <row r="35" spans="1:24" x14ac:dyDescent="0.25">
      <c r="A35" s="6">
        <v>6</v>
      </c>
      <c r="B35" s="7" t="s">
        <v>14</v>
      </c>
      <c r="C35" s="22"/>
      <c r="D35" s="20"/>
      <c r="E35" s="20"/>
      <c r="F35" s="20"/>
      <c r="G35" s="21"/>
      <c r="H35" s="22"/>
      <c r="I35" s="41">
        <v>765000</v>
      </c>
      <c r="J35" s="41">
        <v>30</v>
      </c>
      <c r="K35" s="41">
        <v>765000</v>
      </c>
      <c r="L35" s="41">
        <v>30</v>
      </c>
      <c r="M35" s="41">
        <v>765000</v>
      </c>
      <c r="N35" s="41">
        <v>30</v>
      </c>
      <c r="O35" s="41">
        <v>765000</v>
      </c>
      <c r="P35" s="41">
        <v>30</v>
      </c>
      <c r="Q35" s="41">
        <f t="shared" si="10"/>
        <v>3060000</v>
      </c>
      <c r="R35" s="41">
        <f t="shared" si="11"/>
        <v>120</v>
      </c>
      <c r="S35" s="22" t="s">
        <v>29</v>
      </c>
      <c r="T35" s="22"/>
      <c r="U35" s="14"/>
      <c r="V35" s="7"/>
      <c r="W35" s="7"/>
      <c r="X35" s="7"/>
    </row>
    <row r="36" spans="1:24" ht="47.25" customHeight="1" outlineLevel="1" x14ac:dyDescent="0.25">
      <c r="A36" s="3"/>
      <c r="B36" s="2"/>
      <c r="C36" s="19" t="s">
        <v>69</v>
      </c>
      <c r="D36" s="17" t="s">
        <v>70</v>
      </c>
      <c r="E36" s="17" t="s">
        <v>71</v>
      </c>
      <c r="F36" s="26" t="s">
        <v>223</v>
      </c>
      <c r="G36" s="18" t="s">
        <v>68</v>
      </c>
      <c r="H36" s="17" t="s">
        <v>230</v>
      </c>
      <c r="I36" s="40">
        <v>765000</v>
      </c>
      <c r="J36" s="40">
        <v>30</v>
      </c>
      <c r="K36" s="40">
        <v>765000</v>
      </c>
      <c r="L36" s="40">
        <v>30</v>
      </c>
      <c r="M36" s="40">
        <v>765000</v>
      </c>
      <c r="N36" s="40">
        <v>30</v>
      </c>
      <c r="O36" s="40">
        <v>765000</v>
      </c>
      <c r="P36" s="40">
        <v>30</v>
      </c>
      <c r="Q36" s="40">
        <f t="shared" si="10"/>
        <v>3060000</v>
      </c>
      <c r="R36" s="40">
        <f t="shared" si="11"/>
        <v>120</v>
      </c>
      <c r="S36" s="19" t="s">
        <v>29</v>
      </c>
      <c r="T36" s="19" t="s">
        <v>30</v>
      </c>
      <c r="U36" s="13" t="s">
        <v>105</v>
      </c>
      <c r="V36" s="28" t="s">
        <v>218</v>
      </c>
      <c r="W36" s="28" t="s">
        <v>217</v>
      </c>
      <c r="X36" s="39">
        <v>46022</v>
      </c>
    </row>
    <row r="37" spans="1:24" x14ac:dyDescent="0.25">
      <c r="A37" s="6">
        <v>7</v>
      </c>
      <c r="B37" s="7" t="s">
        <v>15</v>
      </c>
      <c r="C37" s="22"/>
      <c r="D37" s="20"/>
      <c r="E37" s="20"/>
      <c r="F37" s="20"/>
      <c r="G37" s="21"/>
      <c r="H37" s="22"/>
      <c r="I37" s="41">
        <f t="shared" ref="I37:P37" si="12">SUM(I38)</f>
        <v>868830</v>
      </c>
      <c r="J37" s="41">
        <f t="shared" si="12"/>
        <v>250</v>
      </c>
      <c r="K37" s="41">
        <f t="shared" si="12"/>
        <v>868830</v>
      </c>
      <c r="L37" s="41">
        <f t="shared" si="12"/>
        <v>250</v>
      </c>
      <c r="M37" s="41">
        <f t="shared" si="12"/>
        <v>868830</v>
      </c>
      <c r="N37" s="41">
        <f t="shared" si="12"/>
        <v>250</v>
      </c>
      <c r="O37" s="41">
        <f t="shared" si="12"/>
        <v>868830</v>
      </c>
      <c r="P37" s="41">
        <f t="shared" si="12"/>
        <v>250</v>
      </c>
      <c r="Q37" s="41">
        <f t="shared" si="10"/>
        <v>3475320</v>
      </c>
      <c r="R37" s="41">
        <f t="shared" si="11"/>
        <v>1000</v>
      </c>
      <c r="S37" s="22" t="s">
        <v>29</v>
      </c>
      <c r="T37" s="22"/>
      <c r="U37" s="14"/>
      <c r="V37" s="7"/>
      <c r="W37" s="7"/>
      <c r="X37" s="7"/>
    </row>
    <row r="38" spans="1:24" ht="89.25" customHeight="1" outlineLevel="1" x14ac:dyDescent="0.25">
      <c r="A38" s="3"/>
      <c r="B38" s="2"/>
      <c r="C38" s="19" t="s">
        <v>73</v>
      </c>
      <c r="D38" s="17" t="s">
        <v>74</v>
      </c>
      <c r="E38" s="17" t="s">
        <v>75</v>
      </c>
      <c r="F38" s="26" t="s">
        <v>72</v>
      </c>
      <c r="G38" s="18" t="s">
        <v>46</v>
      </c>
      <c r="H38" s="17" t="s">
        <v>224</v>
      </c>
      <c r="I38" s="40">
        <v>868830</v>
      </c>
      <c r="J38" s="40">
        <v>250</v>
      </c>
      <c r="K38" s="40">
        <v>868830</v>
      </c>
      <c r="L38" s="40">
        <v>250</v>
      </c>
      <c r="M38" s="40">
        <v>868830</v>
      </c>
      <c r="N38" s="40">
        <v>250</v>
      </c>
      <c r="O38" s="40">
        <v>868830</v>
      </c>
      <c r="P38" s="40">
        <v>250</v>
      </c>
      <c r="Q38" s="40">
        <f t="shared" si="10"/>
        <v>3475320</v>
      </c>
      <c r="R38" s="40">
        <f t="shared" si="11"/>
        <v>1000</v>
      </c>
      <c r="S38" s="19" t="s">
        <v>29</v>
      </c>
      <c r="T38" s="19" t="s">
        <v>30</v>
      </c>
      <c r="U38" s="13" t="s">
        <v>106</v>
      </c>
      <c r="V38" s="28" t="s">
        <v>219</v>
      </c>
      <c r="W38" s="28" t="s">
        <v>217</v>
      </c>
      <c r="X38" s="39">
        <v>46022</v>
      </c>
    </row>
    <row r="39" spans="1:24" x14ac:dyDescent="0.25">
      <c r="A39" s="6">
        <v>8</v>
      </c>
      <c r="B39" s="7" t="s">
        <v>16</v>
      </c>
      <c r="C39" s="22"/>
      <c r="D39" s="20"/>
      <c r="E39" s="20"/>
      <c r="F39" s="20"/>
      <c r="G39" s="21"/>
      <c r="H39" s="22"/>
      <c r="I39" s="41">
        <v>123097</v>
      </c>
      <c r="J39" s="41">
        <v>35</v>
      </c>
      <c r="K39" s="41">
        <v>123097</v>
      </c>
      <c r="L39" s="41">
        <v>35</v>
      </c>
      <c r="M39" s="41">
        <v>123097</v>
      </c>
      <c r="N39" s="41">
        <v>35</v>
      </c>
      <c r="O39" s="41">
        <v>123097</v>
      </c>
      <c r="P39" s="41">
        <v>35</v>
      </c>
      <c r="Q39" s="41">
        <f t="shared" si="10"/>
        <v>492388</v>
      </c>
      <c r="R39" s="41">
        <f t="shared" si="11"/>
        <v>140</v>
      </c>
      <c r="S39" s="22" t="s">
        <v>29</v>
      </c>
      <c r="T39" s="22"/>
      <c r="U39" s="14"/>
      <c r="V39" s="7"/>
      <c r="W39" s="7"/>
      <c r="X39" s="7"/>
    </row>
    <row r="40" spans="1:24" ht="57" customHeight="1" outlineLevel="1" x14ac:dyDescent="0.25">
      <c r="A40" s="3"/>
      <c r="B40" s="2"/>
      <c r="C40" s="19" t="s">
        <v>76</v>
      </c>
      <c r="D40" s="17" t="s">
        <v>74</v>
      </c>
      <c r="E40" s="17" t="s">
        <v>77</v>
      </c>
      <c r="F40" s="26" t="s">
        <v>226</v>
      </c>
      <c r="G40" s="18" t="s">
        <v>46</v>
      </c>
      <c r="H40" s="17" t="s">
        <v>225</v>
      </c>
      <c r="I40" s="40">
        <v>123097</v>
      </c>
      <c r="J40" s="40">
        <v>35</v>
      </c>
      <c r="K40" s="40">
        <v>123097</v>
      </c>
      <c r="L40" s="40">
        <v>35</v>
      </c>
      <c r="M40" s="40">
        <v>123097</v>
      </c>
      <c r="N40" s="40">
        <v>35</v>
      </c>
      <c r="O40" s="40">
        <v>123097</v>
      </c>
      <c r="P40" s="40">
        <v>35</v>
      </c>
      <c r="Q40" s="40">
        <f t="shared" si="10"/>
        <v>492388</v>
      </c>
      <c r="R40" s="40">
        <f t="shared" si="11"/>
        <v>140</v>
      </c>
      <c r="S40" s="19" t="s">
        <v>29</v>
      </c>
      <c r="T40" s="19" t="s">
        <v>30</v>
      </c>
      <c r="U40" s="13" t="s">
        <v>107</v>
      </c>
      <c r="V40" s="38"/>
      <c r="W40" s="38"/>
      <c r="X40" s="38"/>
    </row>
    <row r="41" spans="1:24" x14ac:dyDescent="0.25">
      <c r="A41" s="6">
        <v>9</v>
      </c>
      <c r="B41" s="7" t="s">
        <v>17</v>
      </c>
      <c r="C41" s="22"/>
      <c r="D41" s="20"/>
      <c r="E41" s="20"/>
      <c r="F41" s="20"/>
      <c r="G41" s="21"/>
      <c r="H41" s="22"/>
      <c r="I41" s="42">
        <f>SUM(I42:I44)</f>
        <v>27703.125022857141</v>
      </c>
      <c r="J41" s="42">
        <f t="shared" ref="J41:R41" si="13">SUM(J42:J44)</f>
        <v>20</v>
      </c>
      <c r="K41" s="42">
        <f t="shared" si="13"/>
        <v>27703.125022857141</v>
      </c>
      <c r="L41" s="42">
        <f t="shared" si="13"/>
        <v>20</v>
      </c>
      <c r="M41" s="42">
        <f t="shared" si="13"/>
        <v>27703.125022857141</v>
      </c>
      <c r="N41" s="42">
        <f t="shared" si="13"/>
        <v>20</v>
      </c>
      <c r="O41" s="42">
        <f t="shared" si="13"/>
        <v>27703.125022857141</v>
      </c>
      <c r="P41" s="42">
        <f t="shared" si="13"/>
        <v>20</v>
      </c>
      <c r="Q41" s="42">
        <f t="shared" si="13"/>
        <v>110812.50009142856</v>
      </c>
      <c r="R41" s="42">
        <f t="shared" si="13"/>
        <v>80</v>
      </c>
      <c r="S41" s="22" t="s">
        <v>29</v>
      </c>
      <c r="T41" s="22"/>
      <c r="U41" s="14"/>
      <c r="V41" s="7"/>
      <c r="W41" s="7"/>
      <c r="X41" s="7"/>
    </row>
    <row r="42" spans="1:24" s="47" customFormat="1" ht="107.25" customHeight="1" outlineLevel="1" x14ac:dyDescent="0.25">
      <c r="A42" s="45"/>
      <c r="B42" s="38"/>
      <c r="C42" s="28" t="s">
        <v>84</v>
      </c>
      <c r="D42" s="26" t="s">
        <v>81</v>
      </c>
      <c r="E42" s="26" t="s">
        <v>85</v>
      </c>
      <c r="F42" s="26" t="s">
        <v>79</v>
      </c>
      <c r="G42" s="27" t="s">
        <v>46</v>
      </c>
      <c r="H42" s="26" t="s">
        <v>227</v>
      </c>
      <c r="I42" s="44">
        <v>3031.2499999999995</v>
      </c>
      <c r="J42" s="44">
        <v>1</v>
      </c>
      <c r="K42" s="44">
        <v>3031.2499999999995</v>
      </c>
      <c r="L42" s="44">
        <v>1</v>
      </c>
      <c r="M42" s="44">
        <v>3031.2499999999995</v>
      </c>
      <c r="N42" s="44">
        <v>1</v>
      </c>
      <c r="O42" s="44">
        <v>3031.2499999999995</v>
      </c>
      <c r="P42" s="44">
        <v>1</v>
      </c>
      <c r="Q42" s="44">
        <f>SUM(I42,K42,M42,O42)</f>
        <v>12124.999999999998</v>
      </c>
      <c r="R42" s="44">
        <f>SUM(J42,L42,N42,P42)</f>
        <v>4</v>
      </c>
      <c r="S42" s="28" t="s">
        <v>29</v>
      </c>
      <c r="T42" s="28" t="s">
        <v>30</v>
      </c>
      <c r="U42" s="46" t="s">
        <v>108</v>
      </c>
      <c r="V42" s="38"/>
      <c r="W42" s="38"/>
      <c r="X42" s="38"/>
    </row>
    <row r="43" spans="1:24" s="47" customFormat="1" ht="124.5" customHeight="1" outlineLevel="1" x14ac:dyDescent="0.25">
      <c r="A43" s="45"/>
      <c r="B43" s="38"/>
      <c r="C43" s="28" t="s">
        <v>82</v>
      </c>
      <c r="D43" s="26" t="s">
        <v>81</v>
      </c>
      <c r="E43" s="26" t="s">
        <v>83</v>
      </c>
      <c r="F43" s="26" t="s">
        <v>78</v>
      </c>
      <c r="G43" s="27" t="s">
        <v>46</v>
      </c>
      <c r="H43" s="26" t="s">
        <v>229</v>
      </c>
      <c r="I43" s="44">
        <v>22557.142879999999</v>
      </c>
      <c r="J43" s="44">
        <v>16</v>
      </c>
      <c r="K43" s="44">
        <v>22557.142879999999</v>
      </c>
      <c r="L43" s="44">
        <v>16</v>
      </c>
      <c r="M43" s="44">
        <v>22557.142879999999</v>
      </c>
      <c r="N43" s="44">
        <v>16</v>
      </c>
      <c r="O43" s="44">
        <v>22557.142879999999</v>
      </c>
      <c r="P43" s="44">
        <v>16</v>
      </c>
      <c r="Q43" s="44">
        <f t="shared" ref="Q43" si="14">SUM(I43,K43,M43,O43)</f>
        <v>90228.571519999998</v>
      </c>
      <c r="R43" s="44">
        <f t="shared" ref="R43" si="15">SUM(J43,L43,N43,P43)</f>
        <v>64</v>
      </c>
      <c r="S43" s="28" t="s">
        <v>29</v>
      </c>
      <c r="T43" s="28" t="s">
        <v>30</v>
      </c>
      <c r="U43" s="46" t="s">
        <v>109</v>
      </c>
      <c r="V43" s="38"/>
      <c r="W43" s="38"/>
      <c r="X43" s="38"/>
    </row>
    <row r="44" spans="1:24" s="47" customFormat="1" ht="99" customHeight="1" outlineLevel="1" x14ac:dyDescent="0.25">
      <c r="A44" s="45"/>
      <c r="B44" s="38"/>
      <c r="C44" s="28" t="s">
        <v>82</v>
      </c>
      <c r="D44" s="26" t="s">
        <v>81</v>
      </c>
      <c r="E44" s="26" t="s">
        <v>83</v>
      </c>
      <c r="F44" s="26" t="s">
        <v>80</v>
      </c>
      <c r="G44" s="27" t="s">
        <v>46</v>
      </c>
      <c r="H44" s="26" t="s">
        <v>228</v>
      </c>
      <c r="I44" s="44">
        <v>2114.7321428571427</v>
      </c>
      <c r="J44" s="44">
        <v>3</v>
      </c>
      <c r="K44" s="44">
        <v>2114.7321428571427</v>
      </c>
      <c r="L44" s="44">
        <v>3</v>
      </c>
      <c r="M44" s="44">
        <v>2114.7321428571427</v>
      </c>
      <c r="N44" s="44">
        <v>3</v>
      </c>
      <c r="O44" s="44">
        <v>2114.7321428571427</v>
      </c>
      <c r="P44" s="44">
        <v>3</v>
      </c>
      <c r="Q44" s="44">
        <f>SUM(I44,K44,M44,O44)</f>
        <v>8458.9285714285706</v>
      </c>
      <c r="R44" s="44">
        <f>SUM(J44,L44,N44,P44)</f>
        <v>12</v>
      </c>
      <c r="S44" s="28" t="s">
        <v>29</v>
      </c>
      <c r="T44" s="28" t="s">
        <v>30</v>
      </c>
      <c r="U44" s="46" t="s">
        <v>109</v>
      </c>
      <c r="V44" s="38"/>
      <c r="W44" s="38"/>
      <c r="X44" s="38"/>
    </row>
    <row r="45" spans="1:24" x14ac:dyDescent="0.25">
      <c r="A45" s="6">
        <v>10</v>
      </c>
      <c r="B45" s="7" t="s">
        <v>18</v>
      </c>
      <c r="C45" s="22"/>
      <c r="D45" s="20"/>
      <c r="E45" s="20"/>
      <c r="F45" s="20"/>
      <c r="G45" s="21"/>
      <c r="H45" s="22"/>
      <c r="I45" s="41">
        <f>SUM(I46:I54)</f>
        <v>617037.57882399985</v>
      </c>
      <c r="J45" s="41">
        <f t="shared" ref="J45:R45" si="16">SUM(J46:J54)</f>
        <v>56.399999999999984</v>
      </c>
      <c r="K45" s="41">
        <f t="shared" si="16"/>
        <v>617037.57882399985</v>
      </c>
      <c r="L45" s="41">
        <f t="shared" si="16"/>
        <v>56.399999999999984</v>
      </c>
      <c r="M45" s="41">
        <f t="shared" si="16"/>
        <v>617037.57882399985</v>
      </c>
      <c r="N45" s="41">
        <f t="shared" si="16"/>
        <v>56.399999999999984</v>
      </c>
      <c r="O45" s="41">
        <f t="shared" si="16"/>
        <v>617037.57882399985</v>
      </c>
      <c r="P45" s="41">
        <f t="shared" si="16"/>
        <v>56.399999999999984</v>
      </c>
      <c r="Q45" s="41">
        <f t="shared" si="16"/>
        <v>2468150.3152959994</v>
      </c>
      <c r="R45" s="41">
        <f t="shared" si="16"/>
        <v>225.59999999999994</v>
      </c>
      <c r="S45" s="22" t="s">
        <v>29</v>
      </c>
      <c r="T45" s="22"/>
      <c r="U45" s="14"/>
      <c r="V45" s="7"/>
      <c r="W45" s="7"/>
      <c r="X45" s="7"/>
    </row>
    <row r="46" spans="1:24" s="12" customFormat="1" ht="60.75" customHeight="1" outlineLevel="1" x14ac:dyDescent="0.25">
      <c r="A46" s="11"/>
      <c r="B46" s="9"/>
      <c r="C46" s="25" t="s">
        <v>121</v>
      </c>
      <c r="D46" s="23" t="s">
        <v>122</v>
      </c>
      <c r="E46" s="23" t="s">
        <v>123</v>
      </c>
      <c r="F46" s="26" t="s">
        <v>112</v>
      </c>
      <c r="G46" s="24" t="s">
        <v>46</v>
      </c>
      <c r="H46" s="23" t="s">
        <v>182</v>
      </c>
      <c r="I46" s="43">
        <v>159188.25999999983</v>
      </c>
      <c r="J46" s="43">
        <v>8.3999999999999915</v>
      </c>
      <c r="K46" s="43">
        <v>159188.25999999983</v>
      </c>
      <c r="L46" s="43">
        <v>8.3999999999999915</v>
      </c>
      <c r="M46" s="43">
        <v>159188.25999999983</v>
      </c>
      <c r="N46" s="43">
        <v>8.3999999999999915</v>
      </c>
      <c r="O46" s="43">
        <v>159188.25999999983</v>
      </c>
      <c r="P46" s="43">
        <v>8.3999999999999915</v>
      </c>
      <c r="Q46" s="43">
        <f>SUM(I46,K46,M46,O46)</f>
        <v>636753.03999999934</v>
      </c>
      <c r="R46" s="43">
        <f>SUM(J46,L46,N46,P46)</f>
        <v>33.599999999999966</v>
      </c>
      <c r="S46" s="25" t="s">
        <v>29</v>
      </c>
      <c r="T46" s="19" t="s">
        <v>30</v>
      </c>
      <c r="U46" s="15" t="s">
        <v>133</v>
      </c>
      <c r="V46" s="38"/>
      <c r="W46" s="38"/>
      <c r="X46" s="38"/>
    </row>
    <row r="47" spans="1:24" s="12" customFormat="1" ht="107.25" customHeight="1" outlineLevel="1" x14ac:dyDescent="0.25">
      <c r="A47" s="11"/>
      <c r="B47" s="9"/>
      <c r="C47" s="25" t="s">
        <v>124</v>
      </c>
      <c r="D47" s="23" t="s">
        <v>86</v>
      </c>
      <c r="E47" s="23" t="s">
        <v>125</v>
      </c>
      <c r="F47" s="26" t="s">
        <v>113</v>
      </c>
      <c r="G47" s="24" t="s">
        <v>46</v>
      </c>
      <c r="H47" s="23" t="s">
        <v>183</v>
      </c>
      <c r="I47" s="43">
        <v>3281.76</v>
      </c>
      <c r="J47" s="43">
        <v>3.6</v>
      </c>
      <c r="K47" s="43">
        <v>3281.76</v>
      </c>
      <c r="L47" s="43">
        <v>3.6</v>
      </c>
      <c r="M47" s="43">
        <v>3281.76</v>
      </c>
      <c r="N47" s="43">
        <v>3.6</v>
      </c>
      <c r="O47" s="43">
        <v>3281.76</v>
      </c>
      <c r="P47" s="43">
        <v>3.6</v>
      </c>
      <c r="Q47" s="43">
        <f t="shared" ref="Q47:Q54" si="17">SUM(I47,K47,M47,O47)</f>
        <v>13127.04</v>
      </c>
      <c r="R47" s="43">
        <f t="shared" ref="R47:R53" si="18">SUM(J47,L47,N47,P47)</f>
        <v>14.4</v>
      </c>
      <c r="S47" s="25" t="s">
        <v>29</v>
      </c>
      <c r="T47" s="19" t="s">
        <v>30</v>
      </c>
      <c r="U47" s="15" t="s">
        <v>134</v>
      </c>
      <c r="V47" s="38"/>
      <c r="W47" s="38"/>
      <c r="X47" s="38"/>
    </row>
    <row r="48" spans="1:24" s="12" customFormat="1" ht="80.25" customHeight="1" outlineLevel="1" x14ac:dyDescent="0.25">
      <c r="A48" s="11"/>
      <c r="B48" s="9"/>
      <c r="C48" s="25" t="s">
        <v>124</v>
      </c>
      <c r="D48" s="23" t="s">
        <v>86</v>
      </c>
      <c r="E48" s="23" t="s">
        <v>125</v>
      </c>
      <c r="F48" s="26" t="s">
        <v>114</v>
      </c>
      <c r="G48" s="24" t="s">
        <v>46</v>
      </c>
      <c r="H48" s="23" t="s">
        <v>184</v>
      </c>
      <c r="I48" s="43">
        <v>5056.2</v>
      </c>
      <c r="J48" s="43">
        <v>9</v>
      </c>
      <c r="K48" s="43">
        <v>5056.2</v>
      </c>
      <c r="L48" s="43">
        <v>9</v>
      </c>
      <c r="M48" s="43">
        <v>5056.2</v>
      </c>
      <c r="N48" s="43">
        <v>9</v>
      </c>
      <c r="O48" s="43">
        <v>5056.2</v>
      </c>
      <c r="P48" s="43">
        <v>9</v>
      </c>
      <c r="Q48" s="43">
        <f t="shared" si="17"/>
        <v>20224.8</v>
      </c>
      <c r="R48" s="43">
        <f t="shared" si="18"/>
        <v>36</v>
      </c>
      <c r="S48" s="25" t="s">
        <v>29</v>
      </c>
      <c r="T48" s="19" t="s">
        <v>30</v>
      </c>
      <c r="U48" s="15" t="s">
        <v>134</v>
      </c>
      <c r="V48" s="38"/>
      <c r="W48" s="38"/>
      <c r="X48" s="38"/>
    </row>
    <row r="49" spans="1:24" s="12" customFormat="1" ht="66.75" customHeight="1" outlineLevel="1" x14ac:dyDescent="0.25">
      <c r="A49" s="11"/>
      <c r="B49" s="9"/>
      <c r="C49" s="25" t="s">
        <v>124</v>
      </c>
      <c r="D49" s="23" t="s">
        <v>86</v>
      </c>
      <c r="E49" s="23" t="s">
        <v>125</v>
      </c>
      <c r="F49" s="26" t="s">
        <v>115</v>
      </c>
      <c r="G49" s="24" t="s">
        <v>46</v>
      </c>
      <c r="H49" s="23" t="s">
        <v>185</v>
      </c>
      <c r="I49" s="43">
        <v>187.55099999999999</v>
      </c>
      <c r="J49" s="43">
        <v>1.2</v>
      </c>
      <c r="K49" s="43">
        <v>187.55099999999999</v>
      </c>
      <c r="L49" s="43">
        <v>1.2</v>
      </c>
      <c r="M49" s="43">
        <v>187.55099999999999</v>
      </c>
      <c r="N49" s="43">
        <v>1.2</v>
      </c>
      <c r="O49" s="43">
        <v>187.55099999999999</v>
      </c>
      <c r="P49" s="43">
        <v>1.2</v>
      </c>
      <c r="Q49" s="43">
        <f t="shared" si="17"/>
        <v>750.20399999999995</v>
      </c>
      <c r="R49" s="43">
        <f t="shared" si="18"/>
        <v>4.8</v>
      </c>
      <c r="S49" s="25" t="s">
        <v>29</v>
      </c>
      <c r="T49" s="19" t="s">
        <v>30</v>
      </c>
      <c r="U49" s="15" t="s">
        <v>134</v>
      </c>
      <c r="V49" s="38"/>
      <c r="W49" s="38"/>
      <c r="X49" s="38"/>
    </row>
    <row r="50" spans="1:24" s="12" customFormat="1" ht="85.5" customHeight="1" outlineLevel="1" x14ac:dyDescent="0.25">
      <c r="A50" s="11"/>
      <c r="B50" s="9"/>
      <c r="C50" s="25" t="s">
        <v>126</v>
      </c>
      <c r="D50" s="23" t="s">
        <v>86</v>
      </c>
      <c r="E50" s="23" t="s">
        <v>127</v>
      </c>
      <c r="F50" s="26" t="s">
        <v>116</v>
      </c>
      <c r="G50" s="24" t="s">
        <v>46</v>
      </c>
      <c r="H50" s="23" t="s">
        <v>186</v>
      </c>
      <c r="I50" s="43">
        <v>15316.999824</v>
      </c>
      <c r="J50" s="43">
        <v>1.2000000000000002</v>
      </c>
      <c r="K50" s="43">
        <v>15316.999824</v>
      </c>
      <c r="L50" s="43">
        <v>1.2000000000000002</v>
      </c>
      <c r="M50" s="43">
        <v>15316.999824</v>
      </c>
      <c r="N50" s="43">
        <v>1.2000000000000002</v>
      </c>
      <c r="O50" s="43">
        <v>15316.999824</v>
      </c>
      <c r="P50" s="43">
        <v>1.2000000000000002</v>
      </c>
      <c r="Q50" s="43">
        <f t="shared" si="17"/>
        <v>61267.999296000002</v>
      </c>
      <c r="R50" s="43">
        <f t="shared" si="18"/>
        <v>4.8000000000000007</v>
      </c>
      <c r="S50" s="25" t="s">
        <v>29</v>
      </c>
      <c r="T50" s="19" t="s">
        <v>30</v>
      </c>
      <c r="U50" s="15" t="s">
        <v>135</v>
      </c>
      <c r="V50" s="28"/>
      <c r="W50" s="28"/>
      <c r="X50" s="39"/>
    </row>
    <row r="51" spans="1:24" s="12" customFormat="1" ht="79.5" customHeight="1" outlineLevel="1" x14ac:dyDescent="0.25">
      <c r="A51" s="11"/>
      <c r="B51" s="9"/>
      <c r="C51" s="25" t="s">
        <v>126</v>
      </c>
      <c r="D51" s="23" t="s">
        <v>86</v>
      </c>
      <c r="E51" s="23" t="s">
        <v>127</v>
      </c>
      <c r="F51" s="26" t="s">
        <v>117</v>
      </c>
      <c r="G51" s="24" t="s">
        <v>46</v>
      </c>
      <c r="H51" s="23" t="s">
        <v>187</v>
      </c>
      <c r="I51" s="43">
        <v>36633.599999999999</v>
      </c>
      <c r="J51" s="43">
        <v>10.799999999999999</v>
      </c>
      <c r="K51" s="43">
        <v>36633.599999999999</v>
      </c>
      <c r="L51" s="43">
        <v>10.799999999999999</v>
      </c>
      <c r="M51" s="43">
        <v>36633.599999999999</v>
      </c>
      <c r="N51" s="43">
        <v>10.799999999999999</v>
      </c>
      <c r="O51" s="43">
        <v>36633.599999999999</v>
      </c>
      <c r="P51" s="43">
        <v>10.799999999999999</v>
      </c>
      <c r="Q51" s="43">
        <f t="shared" si="17"/>
        <v>146534.39999999999</v>
      </c>
      <c r="R51" s="43">
        <f t="shared" si="18"/>
        <v>43.199999999999996</v>
      </c>
      <c r="S51" s="25" t="s">
        <v>29</v>
      </c>
      <c r="T51" s="19" t="s">
        <v>30</v>
      </c>
      <c r="U51" s="15" t="s">
        <v>135</v>
      </c>
      <c r="V51" s="28"/>
      <c r="W51" s="28"/>
      <c r="X51" s="28"/>
    </row>
    <row r="52" spans="1:24" s="12" customFormat="1" ht="79.5" customHeight="1" outlineLevel="1" x14ac:dyDescent="0.25">
      <c r="A52" s="11"/>
      <c r="B52" s="9"/>
      <c r="C52" s="25" t="s">
        <v>128</v>
      </c>
      <c r="D52" s="23" t="s">
        <v>129</v>
      </c>
      <c r="E52" s="23" t="s">
        <v>130</v>
      </c>
      <c r="F52" s="26" t="s">
        <v>118</v>
      </c>
      <c r="G52" s="24" t="s">
        <v>46</v>
      </c>
      <c r="H52" s="23" t="s">
        <v>188</v>
      </c>
      <c r="I52" s="43">
        <v>8572.3259999999991</v>
      </c>
      <c r="J52" s="43">
        <v>2.4</v>
      </c>
      <c r="K52" s="43">
        <v>8572.3259999999991</v>
      </c>
      <c r="L52" s="43">
        <v>2.4</v>
      </c>
      <c r="M52" s="43">
        <v>8572.3259999999991</v>
      </c>
      <c r="N52" s="43">
        <v>2.4</v>
      </c>
      <c r="O52" s="43">
        <v>8572.3259999999991</v>
      </c>
      <c r="P52" s="43">
        <v>2.4</v>
      </c>
      <c r="Q52" s="43">
        <f t="shared" si="17"/>
        <v>34289.303999999996</v>
      </c>
      <c r="R52" s="43">
        <f t="shared" si="18"/>
        <v>9.6</v>
      </c>
      <c r="S52" s="25" t="s">
        <v>29</v>
      </c>
      <c r="T52" s="19" t="s">
        <v>30</v>
      </c>
      <c r="U52" s="15" t="s">
        <v>136</v>
      </c>
      <c r="V52" s="28"/>
      <c r="W52" s="28"/>
      <c r="X52" s="39"/>
    </row>
    <row r="53" spans="1:24" s="12" customFormat="1" ht="111.75" customHeight="1" outlineLevel="1" x14ac:dyDescent="0.25">
      <c r="A53" s="11"/>
      <c r="B53" s="9"/>
      <c r="C53" s="25" t="s">
        <v>126</v>
      </c>
      <c r="D53" s="23" t="s">
        <v>86</v>
      </c>
      <c r="E53" s="23" t="s">
        <v>127</v>
      </c>
      <c r="F53" s="26" t="s">
        <v>119</v>
      </c>
      <c r="G53" s="24" t="s">
        <v>46</v>
      </c>
      <c r="H53" s="23" t="s">
        <v>189</v>
      </c>
      <c r="I53" s="43">
        <v>384834.15</v>
      </c>
      <c r="J53" s="43">
        <v>9</v>
      </c>
      <c r="K53" s="43">
        <v>384834.15</v>
      </c>
      <c r="L53" s="43">
        <v>9</v>
      </c>
      <c r="M53" s="43">
        <v>384834.15</v>
      </c>
      <c r="N53" s="43">
        <v>9</v>
      </c>
      <c r="O53" s="43">
        <v>384834.15</v>
      </c>
      <c r="P53" s="43">
        <v>9</v>
      </c>
      <c r="Q53" s="43">
        <f t="shared" si="17"/>
        <v>1539336.6</v>
      </c>
      <c r="R53" s="43">
        <f t="shared" si="18"/>
        <v>36</v>
      </c>
      <c r="S53" s="25" t="s">
        <v>29</v>
      </c>
      <c r="T53" s="19" t="s">
        <v>30</v>
      </c>
      <c r="U53" s="15" t="s">
        <v>135</v>
      </c>
      <c r="V53" s="28"/>
      <c r="W53" s="28"/>
      <c r="X53" s="39"/>
    </row>
    <row r="54" spans="1:24" s="12" customFormat="1" ht="107.25" customHeight="1" outlineLevel="1" x14ac:dyDescent="0.25">
      <c r="A54" s="11"/>
      <c r="B54" s="9"/>
      <c r="C54" s="25" t="s">
        <v>131</v>
      </c>
      <c r="D54" s="23" t="s">
        <v>86</v>
      </c>
      <c r="E54" s="23" t="s">
        <v>132</v>
      </c>
      <c r="F54" s="26" t="s">
        <v>120</v>
      </c>
      <c r="G54" s="24" t="s">
        <v>46</v>
      </c>
      <c r="H54" s="23" t="s">
        <v>190</v>
      </c>
      <c r="I54" s="43">
        <v>3966.732</v>
      </c>
      <c r="J54" s="43">
        <v>10.799999999999999</v>
      </c>
      <c r="K54" s="43">
        <v>3966.732</v>
      </c>
      <c r="L54" s="43">
        <v>10.799999999999999</v>
      </c>
      <c r="M54" s="43">
        <v>3966.732</v>
      </c>
      <c r="N54" s="43">
        <v>10.799999999999999</v>
      </c>
      <c r="O54" s="43">
        <v>3966.732</v>
      </c>
      <c r="P54" s="43">
        <v>10.799999999999999</v>
      </c>
      <c r="Q54" s="43">
        <f t="shared" si="17"/>
        <v>15866.928</v>
      </c>
      <c r="R54" s="43">
        <f>SUM(J54,L54,N54,P54)</f>
        <v>43.199999999999996</v>
      </c>
      <c r="S54" s="25" t="s">
        <v>29</v>
      </c>
      <c r="T54" s="25"/>
      <c r="U54" s="15"/>
      <c r="V54" s="28"/>
      <c r="W54" s="28"/>
      <c r="X54" s="39"/>
    </row>
    <row r="55" spans="1:24" x14ac:dyDescent="0.25">
      <c r="A55" s="6">
        <v>11</v>
      </c>
      <c r="B55" s="7" t="s">
        <v>171</v>
      </c>
      <c r="C55" s="22"/>
      <c r="D55" s="20"/>
      <c r="E55" s="20"/>
      <c r="F55" s="20"/>
      <c r="G55" s="21"/>
      <c r="H55" s="22"/>
      <c r="I55" s="41">
        <f>SUM(I56:I57)</f>
        <v>5714.7879999999996</v>
      </c>
      <c r="J55" s="41">
        <f t="shared" ref="J55:R55" si="19">SUM(J56:J57)</f>
        <v>222</v>
      </c>
      <c r="K55" s="41">
        <f t="shared" si="19"/>
        <v>5714.7879999999996</v>
      </c>
      <c r="L55" s="41">
        <f t="shared" si="19"/>
        <v>222</v>
      </c>
      <c r="M55" s="41">
        <f t="shared" si="19"/>
        <v>5714.7879999999996</v>
      </c>
      <c r="N55" s="41">
        <f t="shared" si="19"/>
        <v>222</v>
      </c>
      <c r="O55" s="41">
        <f t="shared" si="19"/>
        <v>5714.7879999999996</v>
      </c>
      <c r="P55" s="41">
        <f t="shared" si="19"/>
        <v>222</v>
      </c>
      <c r="Q55" s="41">
        <f t="shared" si="19"/>
        <v>22859.151999999998</v>
      </c>
      <c r="R55" s="41">
        <f t="shared" si="19"/>
        <v>888</v>
      </c>
      <c r="S55" s="22" t="s">
        <v>29</v>
      </c>
      <c r="T55" s="22"/>
      <c r="U55" s="14"/>
      <c r="V55" s="7"/>
      <c r="W55" s="7"/>
      <c r="X55" s="7"/>
    </row>
    <row r="56" spans="1:24" ht="54.75" customHeight="1" outlineLevel="1" x14ac:dyDescent="0.25">
      <c r="A56" s="3"/>
      <c r="B56" s="2"/>
      <c r="C56" s="19" t="s">
        <v>172</v>
      </c>
      <c r="D56" s="17" t="s">
        <v>173</v>
      </c>
      <c r="E56" s="17" t="s">
        <v>174</v>
      </c>
      <c r="F56" s="26" t="s">
        <v>175</v>
      </c>
      <c r="G56" s="18" t="s">
        <v>46</v>
      </c>
      <c r="H56" s="17" t="s">
        <v>203</v>
      </c>
      <c r="I56" s="40">
        <v>832.548</v>
      </c>
      <c r="J56" s="40">
        <v>200</v>
      </c>
      <c r="K56" s="40">
        <v>832.548</v>
      </c>
      <c r="L56" s="40">
        <v>200</v>
      </c>
      <c r="M56" s="40">
        <v>832.548</v>
      </c>
      <c r="N56" s="40">
        <v>200</v>
      </c>
      <c r="O56" s="40">
        <v>832.548</v>
      </c>
      <c r="P56" s="40">
        <v>200</v>
      </c>
      <c r="Q56" s="40">
        <f t="shared" ref="Q56:Q60" si="20">SUM(I56,K56,M56,O56)</f>
        <v>3330.192</v>
      </c>
      <c r="R56" s="40">
        <f>SUM(J56,L56,N56,P56)</f>
        <v>800</v>
      </c>
      <c r="S56" s="19" t="s">
        <v>29</v>
      </c>
      <c r="T56" s="19" t="s">
        <v>30</v>
      </c>
      <c r="U56" s="13" t="s">
        <v>179</v>
      </c>
      <c r="V56" s="38"/>
      <c r="W56" s="38"/>
      <c r="X56" s="38"/>
    </row>
    <row r="57" spans="1:24" ht="66.75" customHeight="1" outlineLevel="1" x14ac:dyDescent="0.25">
      <c r="A57" s="3"/>
      <c r="B57" s="2"/>
      <c r="C57" s="19" t="s">
        <v>176</v>
      </c>
      <c r="D57" s="17" t="s">
        <v>173</v>
      </c>
      <c r="E57" s="17" t="s">
        <v>177</v>
      </c>
      <c r="F57" s="26" t="s">
        <v>178</v>
      </c>
      <c r="G57" s="18" t="s">
        <v>46</v>
      </c>
      <c r="H57" s="17" t="s">
        <v>204</v>
      </c>
      <c r="I57" s="40">
        <v>4882.24</v>
      </c>
      <c r="J57" s="40">
        <v>22</v>
      </c>
      <c r="K57" s="40">
        <v>4882.24</v>
      </c>
      <c r="L57" s="40">
        <v>22</v>
      </c>
      <c r="M57" s="40">
        <v>4882.24</v>
      </c>
      <c r="N57" s="40">
        <v>22</v>
      </c>
      <c r="O57" s="40">
        <v>4882.24</v>
      </c>
      <c r="P57" s="40">
        <v>22</v>
      </c>
      <c r="Q57" s="40">
        <f t="shared" si="20"/>
        <v>19528.96</v>
      </c>
      <c r="R57" s="40">
        <f>SUM(J57,L57,N57,P57)</f>
        <v>88</v>
      </c>
      <c r="S57" s="19" t="s">
        <v>29</v>
      </c>
      <c r="T57" s="19" t="s">
        <v>30</v>
      </c>
      <c r="U57" s="13" t="s">
        <v>179</v>
      </c>
      <c r="V57" s="38"/>
      <c r="W57" s="38"/>
      <c r="X57" s="38"/>
    </row>
    <row r="58" spans="1:24" x14ac:dyDescent="0.25">
      <c r="A58" s="6">
        <v>12</v>
      </c>
      <c r="B58" s="7" t="s">
        <v>19</v>
      </c>
      <c r="C58" s="22"/>
      <c r="D58" s="20"/>
      <c r="E58" s="20"/>
      <c r="F58" s="20"/>
      <c r="G58" s="21"/>
      <c r="H58" s="22"/>
      <c r="I58" s="42">
        <f>SUM(I59:I60)</f>
        <v>362470.15</v>
      </c>
      <c r="J58" s="42">
        <f t="shared" ref="J58:R58" si="21">SUM(J59:J60)</f>
        <v>15.444800000000001</v>
      </c>
      <c r="K58" s="42">
        <f t="shared" si="21"/>
        <v>362470.15</v>
      </c>
      <c r="L58" s="42">
        <f t="shared" si="21"/>
        <v>15.444800000000001</v>
      </c>
      <c r="M58" s="42">
        <f t="shared" si="21"/>
        <v>362470.15</v>
      </c>
      <c r="N58" s="42">
        <f t="shared" si="21"/>
        <v>15.444800000000001</v>
      </c>
      <c r="O58" s="42">
        <f t="shared" si="21"/>
        <v>362470.15</v>
      </c>
      <c r="P58" s="42">
        <f t="shared" si="21"/>
        <v>15.444800000000001</v>
      </c>
      <c r="Q58" s="42">
        <f t="shared" si="21"/>
        <v>1449880.6</v>
      </c>
      <c r="R58" s="42">
        <f t="shared" si="21"/>
        <v>61.779200000000003</v>
      </c>
      <c r="S58" s="22" t="s">
        <v>29</v>
      </c>
      <c r="T58" s="22"/>
      <c r="U58" s="14"/>
      <c r="V58" s="7"/>
      <c r="W58" s="7"/>
      <c r="X58" s="7"/>
    </row>
    <row r="59" spans="1:24" ht="64.5" customHeight="1" outlineLevel="1" x14ac:dyDescent="0.25">
      <c r="A59" s="3"/>
      <c r="B59" s="2"/>
      <c r="C59" s="25" t="s">
        <v>87</v>
      </c>
      <c r="D59" s="23" t="s">
        <v>88</v>
      </c>
      <c r="E59" s="23" t="s">
        <v>89</v>
      </c>
      <c r="F59" s="26" t="s">
        <v>90</v>
      </c>
      <c r="G59" s="24" t="s">
        <v>46</v>
      </c>
      <c r="H59" s="23" t="s">
        <v>191</v>
      </c>
      <c r="I59" s="43">
        <v>125971.65000000001</v>
      </c>
      <c r="J59" s="43">
        <v>8.6877000000000013</v>
      </c>
      <c r="K59" s="43">
        <v>125971.65000000001</v>
      </c>
      <c r="L59" s="43">
        <v>8.6877000000000013</v>
      </c>
      <c r="M59" s="43">
        <v>125971.65000000001</v>
      </c>
      <c r="N59" s="43">
        <v>8.6877000000000013</v>
      </c>
      <c r="O59" s="43">
        <v>125971.65000000001</v>
      </c>
      <c r="P59" s="43">
        <v>8.6877000000000013</v>
      </c>
      <c r="Q59" s="40">
        <f t="shared" si="20"/>
        <v>503886.60000000003</v>
      </c>
      <c r="R59" s="40">
        <f>SUM(J59,L59,N59,P59)</f>
        <v>34.750800000000005</v>
      </c>
      <c r="S59" s="19" t="s">
        <v>29</v>
      </c>
      <c r="T59" s="19" t="s">
        <v>30</v>
      </c>
      <c r="U59" s="13" t="s">
        <v>110</v>
      </c>
      <c r="V59" s="38"/>
      <c r="W59" s="38"/>
      <c r="X59" s="38"/>
    </row>
    <row r="60" spans="1:24" ht="64.5" customHeight="1" outlineLevel="1" x14ac:dyDescent="0.25">
      <c r="A60" s="3"/>
      <c r="B60" s="2"/>
      <c r="C60" s="25" t="s">
        <v>92</v>
      </c>
      <c r="D60" s="23" t="s">
        <v>93</v>
      </c>
      <c r="E60" s="23" t="s">
        <v>94</v>
      </c>
      <c r="F60" s="26" t="s">
        <v>91</v>
      </c>
      <c r="G60" s="24" t="s">
        <v>46</v>
      </c>
      <c r="H60" s="23" t="s">
        <v>192</v>
      </c>
      <c r="I60" s="43">
        <v>236498.5</v>
      </c>
      <c r="J60" s="43">
        <v>6.7571000000000003</v>
      </c>
      <c r="K60" s="43">
        <v>236498.5</v>
      </c>
      <c r="L60" s="43">
        <v>6.7571000000000003</v>
      </c>
      <c r="M60" s="43">
        <v>236498.5</v>
      </c>
      <c r="N60" s="43">
        <v>6.7571000000000003</v>
      </c>
      <c r="O60" s="43">
        <v>236498.5</v>
      </c>
      <c r="P60" s="43">
        <v>6.7571000000000003</v>
      </c>
      <c r="Q60" s="40">
        <f t="shared" si="20"/>
        <v>945994</v>
      </c>
      <c r="R60" s="40">
        <f>SUM(J60,L60,N60,P60)</f>
        <v>27.028400000000001</v>
      </c>
      <c r="S60" s="19" t="s">
        <v>29</v>
      </c>
      <c r="T60" s="19" t="s">
        <v>30</v>
      </c>
      <c r="U60" s="13" t="s">
        <v>111</v>
      </c>
      <c r="V60" s="28"/>
      <c r="W60" s="28"/>
      <c r="X60" s="39"/>
    </row>
    <row r="61" spans="1:24" x14ac:dyDescent="0.25">
      <c r="A61" s="6">
        <v>13</v>
      </c>
      <c r="B61" s="7" t="s">
        <v>20</v>
      </c>
      <c r="C61" s="22"/>
      <c r="D61" s="20"/>
      <c r="E61" s="20"/>
      <c r="F61" s="20"/>
      <c r="G61" s="21"/>
      <c r="H61" s="22"/>
      <c r="I61" s="41">
        <f>SUM(I62:I68)</f>
        <v>71649.048360000001</v>
      </c>
      <c r="J61" s="41">
        <f t="shared" ref="J61:R61" si="22">SUM(J62:J68)</f>
        <v>1039</v>
      </c>
      <c r="K61" s="41">
        <f t="shared" si="22"/>
        <v>71649.048360000001</v>
      </c>
      <c r="L61" s="41">
        <f t="shared" si="22"/>
        <v>1039</v>
      </c>
      <c r="M61" s="41">
        <f t="shared" si="22"/>
        <v>71649.048360000001</v>
      </c>
      <c r="N61" s="41">
        <f t="shared" si="22"/>
        <v>1039</v>
      </c>
      <c r="O61" s="41">
        <f t="shared" si="22"/>
        <v>71649.048360000001</v>
      </c>
      <c r="P61" s="41">
        <f t="shared" si="22"/>
        <v>1039</v>
      </c>
      <c r="Q61" s="41">
        <f t="shared" si="22"/>
        <v>286596.19344</v>
      </c>
      <c r="R61" s="41">
        <f t="shared" si="22"/>
        <v>4156</v>
      </c>
      <c r="S61" s="22" t="s">
        <v>29</v>
      </c>
      <c r="T61" s="22"/>
      <c r="U61" s="14"/>
      <c r="V61" s="7"/>
      <c r="W61" s="7"/>
      <c r="X61" s="7"/>
    </row>
    <row r="62" spans="1:24" s="12" customFormat="1" ht="63.75" customHeight="1" outlineLevel="1" x14ac:dyDescent="0.25">
      <c r="A62" s="11"/>
      <c r="B62" s="9"/>
      <c r="C62" s="25" t="s">
        <v>159</v>
      </c>
      <c r="D62" s="23" t="s">
        <v>160</v>
      </c>
      <c r="E62" s="23" t="s">
        <v>161</v>
      </c>
      <c r="F62" s="26" t="s">
        <v>153</v>
      </c>
      <c r="G62" s="24" t="s">
        <v>46</v>
      </c>
      <c r="H62" s="33" t="s">
        <v>234</v>
      </c>
      <c r="I62" s="43">
        <v>4865.3999999999996</v>
      </c>
      <c r="J62" s="43">
        <v>85</v>
      </c>
      <c r="K62" s="43">
        <v>4865.3999999999996</v>
      </c>
      <c r="L62" s="43">
        <v>85</v>
      </c>
      <c r="M62" s="43">
        <v>4865.3999999999996</v>
      </c>
      <c r="N62" s="43">
        <v>85</v>
      </c>
      <c r="O62" s="43">
        <v>4865.3999999999996</v>
      </c>
      <c r="P62" s="43">
        <v>85</v>
      </c>
      <c r="Q62" s="43">
        <f>SUM(I62,K62,M62,O62)</f>
        <v>19461.599999999999</v>
      </c>
      <c r="R62" s="43">
        <f>SUM(J62,L62,N62,P62)</f>
        <v>340</v>
      </c>
      <c r="S62" s="25" t="s">
        <v>29</v>
      </c>
      <c r="T62" s="25"/>
      <c r="U62" s="15"/>
      <c r="V62" s="28"/>
      <c r="W62" s="28"/>
      <c r="X62" s="39"/>
    </row>
    <row r="63" spans="1:24" s="12" customFormat="1" ht="70.5" customHeight="1" outlineLevel="1" x14ac:dyDescent="0.25">
      <c r="A63" s="11"/>
      <c r="B63" s="9"/>
      <c r="C63" s="25" t="s">
        <v>162</v>
      </c>
      <c r="D63" s="23" t="s">
        <v>160</v>
      </c>
      <c r="E63" s="23" t="s">
        <v>163</v>
      </c>
      <c r="F63" s="26" t="s">
        <v>154</v>
      </c>
      <c r="G63" s="24" t="s">
        <v>46</v>
      </c>
      <c r="H63" s="33" t="s">
        <v>233</v>
      </c>
      <c r="I63" s="43">
        <v>12251.2</v>
      </c>
      <c r="J63" s="43">
        <v>124</v>
      </c>
      <c r="K63" s="43">
        <v>12251.2</v>
      </c>
      <c r="L63" s="43">
        <v>124</v>
      </c>
      <c r="M63" s="43">
        <v>12251.2</v>
      </c>
      <c r="N63" s="43">
        <v>124</v>
      </c>
      <c r="O63" s="43">
        <v>12251.2</v>
      </c>
      <c r="P63" s="43">
        <v>124</v>
      </c>
      <c r="Q63" s="43">
        <f t="shared" ref="Q63:Q67" si="23">SUM(I63,K63,M63,O63)</f>
        <v>49004.800000000003</v>
      </c>
      <c r="R63" s="43">
        <f t="shared" ref="R63:R67" si="24">SUM(J63,L63,N63,P63)</f>
        <v>496</v>
      </c>
      <c r="S63" s="25" t="s">
        <v>29</v>
      </c>
      <c r="T63" s="25"/>
      <c r="U63" s="15"/>
      <c r="V63" s="28"/>
      <c r="W63" s="28"/>
      <c r="X63" s="39"/>
    </row>
    <row r="64" spans="1:24" s="12" customFormat="1" ht="75.75" customHeight="1" outlineLevel="1" x14ac:dyDescent="0.25">
      <c r="A64" s="11"/>
      <c r="B64" s="9"/>
      <c r="C64" s="25" t="s">
        <v>162</v>
      </c>
      <c r="D64" s="23" t="s">
        <v>160</v>
      </c>
      <c r="E64" s="23" t="s">
        <v>163</v>
      </c>
      <c r="F64" s="26" t="s">
        <v>155</v>
      </c>
      <c r="G64" s="24" t="s">
        <v>46</v>
      </c>
      <c r="H64" s="33" t="s">
        <v>232</v>
      </c>
      <c r="I64" s="43">
        <v>11321.2</v>
      </c>
      <c r="J64" s="43">
        <v>124</v>
      </c>
      <c r="K64" s="43">
        <v>11321.2</v>
      </c>
      <c r="L64" s="43">
        <v>124</v>
      </c>
      <c r="M64" s="43">
        <v>11321.2</v>
      </c>
      <c r="N64" s="43">
        <v>124</v>
      </c>
      <c r="O64" s="43">
        <v>11321.2</v>
      </c>
      <c r="P64" s="43">
        <v>124</v>
      </c>
      <c r="Q64" s="43">
        <f t="shared" si="23"/>
        <v>45284.800000000003</v>
      </c>
      <c r="R64" s="43">
        <f t="shared" si="24"/>
        <v>496</v>
      </c>
      <c r="S64" s="25" t="s">
        <v>29</v>
      </c>
      <c r="T64" s="25"/>
      <c r="U64" s="15"/>
      <c r="V64" s="28"/>
      <c r="W64" s="28"/>
      <c r="X64" s="39"/>
    </row>
    <row r="65" spans="1:24" s="12" customFormat="1" ht="63" customHeight="1" outlineLevel="1" x14ac:dyDescent="0.25">
      <c r="A65" s="11"/>
      <c r="B65" s="9"/>
      <c r="C65" s="25" t="s">
        <v>164</v>
      </c>
      <c r="D65" s="23" t="s">
        <v>160</v>
      </c>
      <c r="E65" s="23" t="s">
        <v>165</v>
      </c>
      <c r="F65" s="26" t="s">
        <v>156</v>
      </c>
      <c r="G65" s="24" t="s">
        <v>46</v>
      </c>
      <c r="H65" s="33" t="s">
        <v>236</v>
      </c>
      <c r="I65" s="43">
        <v>12870</v>
      </c>
      <c r="J65" s="43">
        <v>300</v>
      </c>
      <c r="K65" s="43">
        <v>12870</v>
      </c>
      <c r="L65" s="43">
        <v>300</v>
      </c>
      <c r="M65" s="43">
        <v>12870</v>
      </c>
      <c r="N65" s="43">
        <v>300</v>
      </c>
      <c r="O65" s="43">
        <v>12870</v>
      </c>
      <c r="P65" s="43">
        <v>300</v>
      </c>
      <c r="Q65" s="43">
        <f t="shared" si="23"/>
        <v>51480</v>
      </c>
      <c r="R65" s="43">
        <f t="shared" si="24"/>
        <v>1200</v>
      </c>
      <c r="S65" s="25" t="s">
        <v>29</v>
      </c>
      <c r="T65" s="25"/>
      <c r="U65" s="15"/>
      <c r="V65" s="28"/>
      <c r="W65" s="28"/>
      <c r="X65" s="39"/>
    </row>
    <row r="66" spans="1:24" s="12" customFormat="1" ht="35.25" customHeight="1" outlineLevel="1" x14ac:dyDescent="0.25">
      <c r="A66" s="11"/>
      <c r="B66" s="9"/>
      <c r="C66" s="25" t="s">
        <v>164</v>
      </c>
      <c r="D66" s="23" t="s">
        <v>160</v>
      </c>
      <c r="E66" s="23" t="s">
        <v>165</v>
      </c>
      <c r="F66" s="26" t="s">
        <v>157</v>
      </c>
      <c r="G66" s="24" t="s">
        <v>46</v>
      </c>
      <c r="H66" s="23" t="s">
        <v>235</v>
      </c>
      <c r="I66" s="43">
        <v>11243.44</v>
      </c>
      <c r="J66" s="43">
        <v>104</v>
      </c>
      <c r="K66" s="43">
        <v>11243.44</v>
      </c>
      <c r="L66" s="43">
        <v>104</v>
      </c>
      <c r="M66" s="43">
        <v>11243.44</v>
      </c>
      <c r="N66" s="43">
        <v>104</v>
      </c>
      <c r="O66" s="43">
        <v>11243.44</v>
      </c>
      <c r="P66" s="43">
        <v>104</v>
      </c>
      <c r="Q66" s="43">
        <f t="shared" si="23"/>
        <v>44973.760000000002</v>
      </c>
      <c r="R66" s="43">
        <f t="shared" si="24"/>
        <v>416</v>
      </c>
      <c r="S66" s="25" t="s">
        <v>29</v>
      </c>
      <c r="T66" s="25"/>
      <c r="U66" s="15"/>
      <c r="V66" s="28"/>
      <c r="W66" s="28"/>
      <c r="X66" s="28"/>
    </row>
    <row r="67" spans="1:24" s="12" customFormat="1" ht="73.5" customHeight="1" outlineLevel="1" x14ac:dyDescent="0.25">
      <c r="A67" s="11"/>
      <c r="B67" s="9"/>
      <c r="C67" s="25" t="s">
        <v>166</v>
      </c>
      <c r="D67" s="23" t="s">
        <v>160</v>
      </c>
      <c r="E67" s="23" t="s">
        <v>167</v>
      </c>
      <c r="F67" s="26" t="s">
        <v>158</v>
      </c>
      <c r="G67" s="24" t="s">
        <v>46</v>
      </c>
      <c r="H67" s="33" t="s">
        <v>181</v>
      </c>
      <c r="I67" s="43">
        <v>18189.599999999999</v>
      </c>
      <c r="J67" s="43">
        <v>264</v>
      </c>
      <c r="K67" s="43">
        <v>18189.599999999999</v>
      </c>
      <c r="L67" s="43">
        <v>264</v>
      </c>
      <c r="M67" s="43">
        <v>18189.599999999999</v>
      </c>
      <c r="N67" s="43">
        <v>264</v>
      </c>
      <c r="O67" s="43">
        <v>18189.599999999999</v>
      </c>
      <c r="P67" s="43">
        <v>264</v>
      </c>
      <c r="Q67" s="43">
        <f t="shared" si="23"/>
        <v>72758.399999999994</v>
      </c>
      <c r="R67" s="43">
        <f t="shared" si="24"/>
        <v>1056</v>
      </c>
      <c r="S67" s="25" t="s">
        <v>29</v>
      </c>
      <c r="T67" s="25"/>
      <c r="U67" s="15"/>
      <c r="V67" s="28"/>
      <c r="W67" s="28"/>
      <c r="X67" s="39"/>
    </row>
    <row r="68" spans="1:24" s="12" customFormat="1" ht="63" customHeight="1" outlineLevel="1" x14ac:dyDescent="0.25">
      <c r="A68" s="11"/>
      <c r="B68" s="9"/>
      <c r="C68" s="28" t="s">
        <v>168</v>
      </c>
      <c r="D68" s="26" t="s">
        <v>160</v>
      </c>
      <c r="E68" s="26" t="s">
        <v>169</v>
      </c>
      <c r="F68" s="26" t="s">
        <v>170</v>
      </c>
      <c r="G68" s="27" t="s">
        <v>46</v>
      </c>
      <c r="H68" s="26" t="s">
        <v>231</v>
      </c>
      <c r="I68" s="44">
        <v>908.20835999999997</v>
      </c>
      <c r="J68" s="44">
        <v>38</v>
      </c>
      <c r="K68" s="44">
        <v>908.20835999999997</v>
      </c>
      <c r="L68" s="44">
        <v>38</v>
      </c>
      <c r="M68" s="44">
        <v>908.20835999999997</v>
      </c>
      <c r="N68" s="44">
        <v>38</v>
      </c>
      <c r="O68" s="44">
        <v>908.20835999999997</v>
      </c>
      <c r="P68" s="44">
        <v>38</v>
      </c>
      <c r="Q68" s="43">
        <f>SUM(I68,K68,M68,O68)</f>
        <v>3632.8334399999999</v>
      </c>
      <c r="R68" s="43">
        <f>SUM(J68,L68,N68,P68)</f>
        <v>152</v>
      </c>
      <c r="S68" s="25" t="s">
        <v>29</v>
      </c>
      <c r="T68" s="25"/>
      <c r="U68" s="15"/>
      <c r="V68" s="28"/>
      <c r="W68" s="28"/>
      <c r="X68" s="28"/>
    </row>
    <row r="69" spans="1:24" x14ac:dyDescent="0.25">
      <c r="A69" s="6">
        <v>14</v>
      </c>
      <c r="B69" s="7" t="s">
        <v>21</v>
      </c>
      <c r="C69" s="22"/>
      <c r="D69" s="20"/>
      <c r="E69" s="20"/>
      <c r="F69" s="20"/>
      <c r="G69" s="21"/>
      <c r="H69" s="22"/>
      <c r="I69" s="42">
        <f t="shared" ref="I69:R69" si="25">SUM(I70:I78)</f>
        <v>199865.99999999994</v>
      </c>
      <c r="J69" s="42">
        <f t="shared" si="25"/>
        <v>123.02637152717662</v>
      </c>
      <c r="K69" s="42">
        <f t="shared" si="25"/>
        <v>199865.99999999994</v>
      </c>
      <c r="L69" s="42">
        <f t="shared" si="25"/>
        <v>123.02637152717662</v>
      </c>
      <c r="M69" s="42">
        <f t="shared" si="25"/>
        <v>199865.99999999994</v>
      </c>
      <c r="N69" s="42">
        <f t="shared" si="25"/>
        <v>123.02637152717662</v>
      </c>
      <c r="O69" s="42">
        <f t="shared" si="25"/>
        <v>199865.99999999994</v>
      </c>
      <c r="P69" s="42">
        <f t="shared" si="25"/>
        <v>123.02637152717662</v>
      </c>
      <c r="Q69" s="42">
        <f t="shared" si="25"/>
        <v>799463.99999999977</v>
      </c>
      <c r="R69" s="42">
        <f t="shared" si="25"/>
        <v>492.10548610870649</v>
      </c>
      <c r="S69" s="22" t="s">
        <v>29</v>
      </c>
      <c r="T69" s="22"/>
      <c r="U69" s="14"/>
      <c r="V69" s="7"/>
      <c r="W69" s="7"/>
      <c r="X69" s="7"/>
    </row>
    <row r="70" spans="1:24" ht="40.5" customHeight="1" outlineLevel="1" collapsed="1" x14ac:dyDescent="0.25">
      <c r="A70" s="3"/>
      <c r="B70" s="2"/>
      <c r="C70" s="25" t="s">
        <v>145</v>
      </c>
      <c r="D70" s="23" t="s">
        <v>138</v>
      </c>
      <c r="E70" s="23" t="s">
        <v>146</v>
      </c>
      <c r="F70" s="26" t="s">
        <v>95</v>
      </c>
      <c r="G70" s="24" t="s">
        <v>46</v>
      </c>
      <c r="H70" s="23" t="s">
        <v>213</v>
      </c>
      <c r="I70" s="43">
        <v>125</v>
      </c>
      <c r="J70" s="43">
        <v>4</v>
      </c>
      <c r="K70" s="43">
        <v>125</v>
      </c>
      <c r="L70" s="43">
        <v>4</v>
      </c>
      <c r="M70" s="43">
        <v>125</v>
      </c>
      <c r="N70" s="43">
        <v>4</v>
      </c>
      <c r="O70" s="43">
        <v>125</v>
      </c>
      <c r="P70" s="43">
        <v>4</v>
      </c>
      <c r="Q70" s="40">
        <f>SUM(I70,K70,M70,O70)</f>
        <v>500</v>
      </c>
      <c r="R70" s="40">
        <f>SUM(J70,L70,N70,P70)</f>
        <v>16</v>
      </c>
      <c r="S70" s="19" t="s">
        <v>29</v>
      </c>
      <c r="T70" s="25"/>
      <c r="U70" s="15"/>
      <c r="V70" s="38"/>
      <c r="W70" s="38"/>
      <c r="X70" s="38"/>
    </row>
    <row r="71" spans="1:24" ht="74.25" customHeight="1" outlineLevel="1" collapsed="1" x14ac:dyDescent="0.25">
      <c r="A71" s="3"/>
      <c r="B71" s="2"/>
      <c r="C71" s="25" t="s">
        <v>137</v>
      </c>
      <c r="D71" s="23" t="s">
        <v>138</v>
      </c>
      <c r="E71" s="23" t="s">
        <v>139</v>
      </c>
      <c r="F71" s="26" t="s">
        <v>96</v>
      </c>
      <c r="G71" s="24" t="s">
        <v>46</v>
      </c>
      <c r="H71" s="23" t="s">
        <v>209</v>
      </c>
      <c r="I71" s="43">
        <v>321.42856</v>
      </c>
      <c r="J71" s="43">
        <v>8</v>
      </c>
      <c r="K71" s="43">
        <v>321.42856</v>
      </c>
      <c r="L71" s="43">
        <v>8</v>
      </c>
      <c r="M71" s="43">
        <v>321.42856</v>
      </c>
      <c r="N71" s="43">
        <v>8</v>
      </c>
      <c r="O71" s="43">
        <v>321.42856</v>
      </c>
      <c r="P71" s="43">
        <v>8</v>
      </c>
      <c r="Q71" s="40">
        <f t="shared" ref="Q71:Q78" si="26">SUM(I71,K71,M71,O71)</f>
        <v>1285.71424</v>
      </c>
      <c r="R71" s="40">
        <f t="shared" ref="R71:R78" si="27">SUM(J71,L71,N71,P71)</f>
        <v>32</v>
      </c>
      <c r="S71" s="19" t="s">
        <v>29</v>
      </c>
      <c r="T71" s="25"/>
      <c r="U71" s="15"/>
      <c r="V71" s="28"/>
      <c r="W71" s="28"/>
      <c r="X71" s="28"/>
    </row>
    <row r="72" spans="1:24" ht="75" customHeight="1" outlineLevel="1" collapsed="1" x14ac:dyDescent="0.25">
      <c r="A72" s="3"/>
      <c r="B72" s="2"/>
      <c r="C72" s="25" t="s">
        <v>137</v>
      </c>
      <c r="D72" s="23" t="s">
        <v>138</v>
      </c>
      <c r="E72" s="23" t="s">
        <v>139</v>
      </c>
      <c r="F72" s="26" t="s">
        <v>97</v>
      </c>
      <c r="G72" s="24" t="s">
        <v>46</v>
      </c>
      <c r="H72" s="23" t="s">
        <v>208</v>
      </c>
      <c r="I72" s="43">
        <v>40332.832199999946</v>
      </c>
      <c r="J72" s="43">
        <v>71.026371527176622</v>
      </c>
      <c r="K72" s="43">
        <v>40332.832199999946</v>
      </c>
      <c r="L72" s="43">
        <v>71.026371527176622</v>
      </c>
      <c r="M72" s="43">
        <v>40332.832199999946</v>
      </c>
      <c r="N72" s="43">
        <v>71.026371527176622</v>
      </c>
      <c r="O72" s="43">
        <v>40332.832199999946</v>
      </c>
      <c r="P72" s="43">
        <v>71.026371527176622</v>
      </c>
      <c r="Q72" s="40">
        <f t="shared" si="26"/>
        <v>161331.32879999978</v>
      </c>
      <c r="R72" s="40">
        <f t="shared" si="27"/>
        <v>284.10548610870649</v>
      </c>
      <c r="S72" s="19" t="s">
        <v>29</v>
      </c>
      <c r="T72" s="25"/>
      <c r="U72" s="15"/>
      <c r="V72" s="28"/>
      <c r="W72" s="28"/>
      <c r="X72" s="39"/>
    </row>
    <row r="73" spans="1:24" ht="100.5" customHeight="1" outlineLevel="1" collapsed="1" x14ac:dyDescent="0.25">
      <c r="A73" s="3"/>
      <c r="B73" s="2"/>
      <c r="C73" s="25" t="s">
        <v>140</v>
      </c>
      <c r="D73" s="23" t="s">
        <v>138</v>
      </c>
      <c r="E73" s="23" t="s">
        <v>141</v>
      </c>
      <c r="F73" s="26" t="s">
        <v>98</v>
      </c>
      <c r="G73" s="24" t="s">
        <v>46</v>
      </c>
      <c r="H73" s="23" t="s">
        <v>205</v>
      </c>
      <c r="I73" s="43">
        <v>27200</v>
      </c>
      <c r="J73" s="43">
        <v>32</v>
      </c>
      <c r="K73" s="43">
        <v>27200</v>
      </c>
      <c r="L73" s="43">
        <v>32</v>
      </c>
      <c r="M73" s="43">
        <v>27200</v>
      </c>
      <c r="N73" s="43">
        <v>32</v>
      </c>
      <c r="O73" s="43">
        <v>27200</v>
      </c>
      <c r="P73" s="43">
        <v>32</v>
      </c>
      <c r="Q73" s="40">
        <f t="shared" si="26"/>
        <v>108800</v>
      </c>
      <c r="R73" s="40">
        <f t="shared" si="27"/>
        <v>128</v>
      </c>
      <c r="S73" s="19" t="s">
        <v>29</v>
      </c>
      <c r="T73" s="25"/>
      <c r="U73" s="15"/>
      <c r="V73" s="28"/>
      <c r="W73" s="28"/>
      <c r="X73" s="39"/>
    </row>
    <row r="74" spans="1:24" ht="60" customHeight="1" outlineLevel="1" collapsed="1" x14ac:dyDescent="0.25">
      <c r="A74" s="3"/>
      <c r="B74" s="2"/>
      <c r="C74" s="25" t="s">
        <v>151</v>
      </c>
      <c r="D74" s="23" t="s">
        <v>138</v>
      </c>
      <c r="E74" s="23" t="s">
        <v>152</v>
      </c>
      <c r="F74" s="26" t="s">
        <v>147</v>
      </c>
      <c r="G74" s="24" t="s">
        <v>46</v>
      </c>
      <c r="H74" s="23" t="s">
        <v>212</v>
      </c>
      <c r="I74" s="43">
        <v>14233.5607</v>
      </c>
      <c r="J74" s="43">
        <v>1</v>
      </c>
      <c r="K74" s="43">
        <v>14233.5607</v>
      </c>
      <c r="L74" s="43">
        <v>1</v>
      </c>
      <c r="M74" s="43">
        <v>14233.5607</v>
      </c>
      <c r="N74" s="43">
        <v>1</v>
      </c>
      <c r="O74" s="43">
        <v>14233.5607</v>
      </c>
      <c r="P74" s="43">
        <v>1</v>
      </c>
      <c r="Q74" s="40">
        <f t="shared" si="26"/>
        <v>56934.2428</v>
      </c>
      <c r="R74" s="40">
        <f t="shared" si="27"/>
        <v>4</v>
      </c>
      <c r="S74" s="19" t="s">
        <v>29</v>
      </c>
      <c r="T74" s="25"/>
      <c r="U74" s="15"/>
      <c r="V74" s="28"/>
      <c r="W74" s="28"/>
      <c r="X74" s="28"/>
    </row>
    <row r="75" spans="1:24" ht="61.5" customHeight="1" outlineLevel="1" collapsed="1" x14ac:dyDescent="0.25">
      <c r="A75" s="3"/>
      <c r="B75" s="2"/>
      <c r="C75" s="25" t="s">
        <v>151</v>
      </c>
      <c r="D75" s="23" t="s">
        <v>138</v>
      </c>
      <c r="E75" s="23" t="s">
        <v>152</v>
      </c>
      <c r="F75" s="26" t="s">
        <v>148</v>
      </c>
      <c r="G75" s="24" t="s">
        <v>46</v>
      </c>
      <c r="H75" s="23" t="s">
        <v>207</v>
      </c>
      <c r="I75" s="43">
        <v>13121</v>
      </c>
      <c r="J75" s="43">
        <v>1</v>
      </c>
      <c r="K75" s="43">
        <v>13121</v>
      </c>
      <c r="L75" s="43">
        <v>1</v>
      </c>
      <c r="M75" s="43">
        <v>13121</v>
      </c>
      <c r="N75" s="43">
        <v>1</v>
      </c>
      <c r="O75" s="43">
        <v>13121</v>
      </c>
      <c r="P75" s="43">
        <v>1</v>
      </c>
      <c r="Q75" s="40">
        <f t="shared" si="26"/>
        <v>52484</v>
      </c>
      <c r="R75" s="40">
        <f t="shared" si="27"/>
        <v>4</v>
      </c>
      <c r="S75" s="19" t="s">
        <v>29</v>
      </c>
      <c r="T75" s="25"/>
      <c r="U75" s="15"/>
      <c r="V75" s="38"/>
      <c r="W75" s="38"/>
      <c r="X75" s="38"/>
    </row>
    <row r="76" spans="1:24" ht="65.25" customHeight="1" outlineLevel="1" collapsed="1" x14ac:dyDescent="0.25">
      <c r="A76" s="3"/>
      <c r="B76" s="2"/>
      <c r="C76" s="25" t="s">
        <v>151</v>
      </c>
      <c r="D76" s="23" t="s">
        <v>138</v>
      </c>
      <c r="E76" s="23" t="s">
        <v>152</v>
      </c>
      <c r="F76" s="26" t="s">
        <v>149</v>
      </c>
      <c r="G76" s="24" t="s">
        <v>46</v>
      </c>
      <c r="H76" s="23" t="s">
        <v>211</v>
      </c>
      <c r="I76" s="43">
        <v>14251.821400000001</v>
      </c>
      <c r="J76" s="43">
        <v>1</v>
      </c>
      <c r="K76" s="43">
        <v>14251.821400000001</v>
      </c>
      <c r="L76" s="43">
        <v>1</v>
      </c>
      <c r="M76" s="43">
        <v>14251.821400000001</v>
      </c>
      <c r="N76" s="43">
        <v>1</v>
      </c>
      <c r="O76" s="43">
        <v>14251.821400000001</v>
      </c>
      <c r="P76" s="43">
        <v>1</v>
      </c>
      <c r="Q76" s="40">
        <f t="shared" si="26"/>
        <v>57007.285600000003</v>
      </c>
      <c r="R76" s="40">
        <f t="shared" si="27"/>
        <v>4</v>
      </c>
      <c r="S76" s="19" t="s">
        <v>29</v>
      </c>
      <c r="T76" s="25"/>
      <c r="U76" s="15"/>
      <c r="V76" s="38"/>
      <c r="W76" s="38"/>
      <c r="X76" s="38"/>
    </row>
    <row r="77" spans="1:24" ht="67.5" customHeight="1" outlineLevel="1" collapsed="1" x14ac:dyDescent="0.25">
      <c r="A77" s="3"/>
      <c r="B77" s="2"/>
      <c r="C77" s="25" t="s">
        <v>151</v>
      </c>
      <c r="D77" s="23" t="s">
        <v>138</v>
      </c>
      <c r="E77" s="23" t="s">
        <v>152</v>
      </c>
      <c r="F77" s="26" t="s">
        <v>150</v>
      </c>
      <c r="G77" s="24" t="s">
        <v>46</v>
      </c>
      <c r="H77" s="23" t="s">
        <v>210</v>
      </c>
      <c r="I77" s="43">
        <v>19480.35714</v>
      </c>
      <c r="J77" s="43">
        <v>1</v>
      </c>
      <c r="K77" s="43">
        <v>19480.35714</v>
      </c>
      <c r="L77" s="43">
        <v>1</v>
      </c>
      <c r="M77" s="43">
        <v>19480.35714</v>
      </c>
      <c r="N77" s="43">
        <v>1</v>
      </c>
      <c r="O77" s="43">
        <v>19480.35714</v>
      </c>
      <c r="P77" s="43">
        <v>1</v>
      </c>
      <c r="Q77" s="40">
        <f t="shared" si="26"/>
        <v>77921.42856</v>
      </c>
      <c r="R77" s="40">
        <f t="shared" si="27"/>
        <v>4</v>
      </c>
      <c r="S77" s="19" t="s">
        <v>29</v>
      </c>
      <c r="T77" s="25"/>
      <c r="U77" s="15"/>
      <c r="V77" s="38"/>
      <c r="W77" s="38"/>
      <c r="X77" s="38"/>
    </row>
    <row r="78" spans="1:24" ht="76.5" customHeight="1" outlineLevel="1" collapsed="1" x14ac:dyDescent="0.25">
      <c r="A78" s="3"/>
      <c r="B78" s="2"/>
      <c r="C78" s="25" t="s">
        <v>143</v>
      </c>
      <c r="D78" s="23" t="s">
        <v>138</v>
      </c>
      <c r="E78" s="23" t="s">
        <v>144</v>
      </c>
      <c r="F78" s="26" t="s">
        <v>142</v>
      </c>
      <c r="G78" s="24" t="s">
        <v>46</v>
      </c>
      <c r="H78" s="23" t="s">
        <v>206</v>
      </c>
      <c r="I78" s="43">
        <v>70800</v>
      </c>
      <c r="J78" s="43">
        <v>4</v>
      </c>
      <c r="K78" s="43">
        <v>70800</v>
      </c>
      <c r="L78" s="43">
        <v>4</v>
      </c>
      <c r="M78" s="43">
        <v>70800</v>
      </c>
      <c r="N78" s="43">
        <v>4</v>
      </c>
      <c r="O78" s="43">
        <v>70800</v>
      </c>
      <c r="P78" s="43">
        <v>4</v>
      </c>
      <c r="Q78" s="40">
        <f t="shared" si="26"/>
        <v>283200</v>
      </c>
      <c r="R78" s="40">
        <f t="shared" si="27"/>
        <v>16</v>
      </c>
      <c r="S78" s="19" t="s">
        <v>29</v>
      </c>
      <c r="T78" s="25"/>
      <c r="U78" s="15"/>
      <c r="V78" s="28"/>
      <c r="W78" s="28"/>
      <c r="X78" s="39"/>
    </row>
    <row r="79" spans="1:24" x14ac:dyDescent="0.25">
      <c r="A79" s="10"/>
      <c r="B79" s="10" t="s">
        <v>99</v>
      </c>
      <c r="C79" s="31"/>
      <c r="D79" s="29"/>
      <c r="E79" s="29"/>
      <c r="F79" s="29"/>
      <c r="G79" s="30"/>
      <c r="H79" s="31"/>
      <c r="I79" s="48">
        <f>SUM(I6,I11,I14,I23,I33,I35,I37,I39,I41,I45,I55,I58,I61,I69)</f>
        <v>36486762.931811854</v>
      </c>
      <c r="J79" s="48"/>
      <c r="K79" s="48">
        <f>SUM(K6,K11,K14,K23,K33,K35,K37,K39,K41,K45,K55,K58,K61,K69)</f>
        <v>36307576.708211854</v>
      </c>
      <c r="L79" s="48"/>
      <c r="M79" s="48">
        <f>SUM(M6,M11,M14,M23,M33,M35,M37,M39,M41,M45,M55,M58,M61,M69)</f>
        <v>35629192.714411855</v>
      </c>
      <c r="N79" s="48"/>
      <c r="O79" s="48">
        <f>SUM(O6,O11,O14,O23,O33,O35,O37,O39,O41,O45,O55,O58,O61,O69)</f>
        <v>35629192.714411855</v>
      </c>
      <c r="P79" s="48"/>
      <c r="Q79" s="48">
        <f>SUM(Q6,Q11,Q14,Q23,Q33,Q35,Q37,Q39,Q41,Q45,Q55,Q58,Q61,Q69)</f>
        <v>144052725.06884742</v>
      </c>
      <c r="R79" s="32"/>
      <c r="S79" s="31"/>
      <c r="T79" s="31"/>
      <c r="U79" s="16"/>
      <c r="V79" s="7"/>
      <c r="W79" s="7"/>
      <c r="X79" s="7"/>
    </row>
    <row r="83" spans="7:8" x14ac:dyDescent="0.25">
      <c r="G83" s="8"/>
    </row>
    <row r="84" spans="7:8" x14ac:dyDescent="0.25">
      <c r="H84" s="8"/>
    </row>
  </sheetData>
  <autoFilter ref="A5:X79"/>
  <mergeCells count="18">
    <mergeCell ref="G3:G4"/>
    <mergeCell ref="D3:D4"/>
    <mergeCell ref="Q3:R3"/>
    <mergeCell ref="A2:X2"/>
    <mergeCell ref="V3:X3"/>
    <mergeCell ref="S3:S4"/>
    <mergeCell ref="T3:T4"/>
    <mergeCell ref="U3:U4"/>
    <mergeCell ref="H3:H4"/>
    <mergeCell ref="I3:J3"/>
    <mergeCell ref="K3:L3"/>
    <mergeCell ref="M3:N3"/>
    <mergeCell ref="O3:P3"/>
    <mergeCell ref="A3:A4"/>
    <mergeCell ref="B3:B4"/>
    <mergeCell ref="C3:C4"/>
    <mergeCell ref="E3:E4"/>
    <mergeCell ref="F3:F4"/>
  </mergeCells>
  <pageMargins left="0.70866141732283472" right="0.70866141732283472" top="0.74803149606299213" bottom="0.74803149606299213" header="0.31496062992125984" footer="0.31496062992125984"/>
  <pageSetup paperSize="9" scale="2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Нургалиев Амангельды</dc:creator>
  <cp:lastModifiedBy>Нургалиев Амангельды</cp:lastModifiedBy>
  <cp:lastPrinted>2024-02-09T10:24:47Z</cp:lastPrinted>
  <dcterms:created xsi:type="dcterms:W3CDTF">2023-12-05T06:18:55Z</dcterms:created>
  <dcterms:modified xsi:type="dcterms:W3CDTF">2024-02-23T05:59:45Z</dcterms:modified>
</cp:coreProperties>
</file>